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-exp\shared$\建設第三課\00 ２号～５号連絡路\【２】設計関連資料\【広島高速５号線温品JCT排水設計その他業務】\05_総合評価\"/>
    </mc:Choice>
  </mc:AlternateContent>
  <xr:revisionPtr revIDLastSave="0" documentId="13_ncr:1_{AE88ACD8-76FE-4F52-B370-6EF5424D01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特別簡易型2-3" sheetId="3" r:id="rId1"/>
  </sheets>
  <externalReferences>
    <externalReference r:id="rId2"/>
  </externalReferences>
  <definedNames>
    <definedName name="_xlnm._FilterDatabase" localSheetId="0" hidden="1">'特別簡易型2-3'!#REF!</definedName>
    <definedName name="_xlnm.Print_Area" localSheetId="0">'特別簡易型2-3'!$B$1:$Y$41</definedName>
    <definedName name="加盟団体" localSheetId="0">#REF!</definedName>
    <definedName name="加盟団体">#REF!</definedName>
    <definedName name="工事場所" localSheetId="0">#REF!</definedName>
    <definedName name="工事場所">#REF!</definedName>
    <definedName name="資格" localSheetId="0">#REF!</definedName>
    <definedName name="資格">#REF!</definedName>
    <definedName name="実績" localSheetId="0">#REF!</definedName>
    <definedName name="実績">#REF!</definedName>
    <definedName name="従事役職" localSheetId="0">#REF!</definedName>
    <definedName name="従事役職">#REF!</definedName>
    <definedName name="整理番号" localSheetId="0">#REF!</definedName>
    <definedName name="整理番号">#REF!</definedName>
    <definedName name="専門資格" localSheetId="0">#REF!</definedName>
    <definedName name="専門資格">#REF!</definedName>
    <definedName name="選定年度" localSheetId="0">#REF!</definedName>
    <definedName name="選定年度">#REF!</definedName>
    <definedName name="得点" localSheetId="0">'特別簡易型2-3'!#REF!</definedName>
    <definedName name="得点">#REF!</definedName>
    <definedName name="得点１" localSheetId="0">#REF!</definedName>
    <definedName name="得点１">#REF!</definedName>
    <definedName name="得点２" localSheetId="0">#REF!</definedName>
    <definedName name="得点２">#REF!</definedName>
    <definedName name="得点２１" localSheetId="0">#REF!</definedName>
    <definedName name="得点２１">#REF!</definedName>
    <definedName name="得点３" localSheetId="0">#REF!</definedName>
    <definedName name="得点３">#REF!</definedName>
    <definedName name="得点４" localSheetId="0">#REF!</definedName>
    <definedName name="得点４">#REF!</definedName>
    <definedName name="得点５" localSheetId="0">#REF!</definedName>
    <definedName name="得点５">#REF!</definedName>
    <definedName name="得点６" localSheetId="0">#REF!</definedName>
    <definedName name="得点６">#REF!</definedName>
    <definedName name="得点７" localSheetId="0">#REF!</definedName>
    <definedName name="得点７">#REF!</definedName>
    <definedName name="発注機関" localSheetId="0">#REF!</definedName>
    <definedName name="発注機関">#REF!</definedName>
    <definedName name="評価">[1]リスト!$R$54:$R$65</definedName>
  </definedNames>
  <calcPr calcId="181029"/>
</workbook>
</file>

<file path=xl/calcChain.xml><?xml version="1.0" encoding="utf-8"?>
<calcChain xmlns="http://schemas.openxmlformats.org/spreadsheetml/2006/main">
  <c r="G41" i="3" l="1"/>
  <c r="H17" i="3"/>
  <c r="H32" i="3" l="1"/>
  <c r="J40" i="3" l="1"/>
  <c r="W40" i="3"/>
  <c r="H38" i="3" s="1"/>
  <c r="H35" i="3"/>
  <c r="AH30" i="3"/>
  <c r="AH31" i="3" s="1"/>
  <c r="AE30" i="3"/>
  <c r="AE31" i="3" s="1"/>
  <c r="AB30" i="3"/>
  <c r="AB31" i="3" s="1"/>
  <c r="P30" i="3"/>
  <c r="H26" i="3"/>
  <c r="AH25" i="3"/>
  <c r="AE25" i="3"/>
  <c r="AB25" i="3"/>
  <c r="J25" i="3"/>
  <c r="W25" i="3"/>
  <c r="H23" i="3" s="1"/>
  <c r="H20" i="3"/>
  <c r="AA20" i="3"/>
  <c r="H14" i="3"/>
  <c r="H11" i="3"/>
  <c r="P9" i="3"/>
  <c r="AB24" i="3"/>
  <c r="AE24" i="3"/>
  <c r="AH24" i="3"/>
  <c r="W31" i="3" l="1"/>
  <c r="H29" i="3" s="1"/>
  <c r="J31" i="3"/>
  <c r="W10" i="3"/>
  <c r="H8" i="3" s="1"/>
  <c r="H41" i="3" s="1"/>
  <c r="J10" i="3"/>
  <c r="AB35" i="3"/>
  <c r="AH35" i="3"/>
  <c r="AE3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広島県</author>
  </authors>
  <commentList>
    <comment ref="L8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Q8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V8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  <comment ref="L29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１件目評点</t>
        </r>
      </text>
    </comment>
    <comment ref="Q29" authorId="0" shapeId="0" xr:uid="{00000000-0006-0000-02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２件目評点</t>
        </r>
      </text>
    </comment>
    <comment ref="V29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３件目評点</t>
        </r>
      </text>
    </comment>
  </commentList>
</comments>
</file>

<file path=xl/sharedStrings.xml><?xml version="1.0" encoding="utf-8"?>
<sst xmlns="http://schemas.openxmlformats.org/spreadsheetml/2006/main" count="112" uniqueCount="88">
  <si>
    <t>区分</t>
    <rPh sb="0" eb="2">
      <t>クブン</t>
    </rPh>
    <phoneticPr fontId="3"/>
  </si>
  <si>
    <t>評価項目</t>
    <rPh sb="0" eb="2">
      <t>ヒョウカ</t>
    </rPh>
    <rPh sb="2" eb="4">
      <t>コウモク</t>
    </rPh>
    <phoneticPr fontId="3"/>
  </si>
  <si>
    <t>配点</t>
    <rPh sb="0" eb="2">
      <t>ハイテン</t>
    </rPh>
    <phoneticPr fontId="3"/>
  </si>
  <si>
    <t>評価基準</t>
    <rPh sb="0" eb="2">
      <t>ヒョウカ</t>
    </rPh>
    <rPh sb="2" eb="4">
      <t>キジュン</t>
    </rPh>
    <phoneticPr fontId="3"/>
  </si>
  <si>
    <t>１　企業の能力</t>
    <rPh sb="2" eb="4">
      <t>キギョウ</t>
    </rPh>
    <rPh sb="5" eb="7">
      <t>ノウリョク</t>
    </rPh>
    <phoneticPr fontId="3"/>
  </si>
  <si>
    <t>成果の確実性</t>
    <rPh sb="0" eb="2">
      <t>セイカ</t>
    </rPh>
    <rPh sb="3" eb="6">
      <t>カクジツセイ</t>
    </rPh>
    <phoneticPr fontId="3"/>
  </si>
  <si>
    <t>1件：</t>
    <rPh sb="1" eb="2">
      <t>ケン</t>
    </rPh>
    <phoneticPr fontId="3"/>
  </si>
  <si>
    <t>2件：</t>
    <rPh sb="1" eb="2">
      <t>ケン</t>
    </rPh>
    <phoneticPr fontId="3"/>
  </si>
  <si>
    <t>3件：</t>
    <rPh sb="1" eb="2">
      <t>ケン</t>
    </rPh>
    <phoneticPr fontId="3"/>
  </si>
  <si>
    <t>←成績評定がない場合、65点を入力する</t>
    <rPh sb="1" eb="3">
      <t>セイセキ</t>
    </rPh>
    <rPh sb="3" eb="5">
      <t>ヒョウテイ</t>
    </rPh>
    <rPh sb="8" eb="10">
      <t>バアイ</t>
    </rPh>
    <rPh sb="13" eb="14">
      <t>テン</t>
    </rPh>
    <rPh sb="15" eb="17">
      <t>ニュウリョク</t>
    </rPh>
    <phoneticPr fontId="3"/>
  </si>
  <si>
    <t>業務成績平均点：</t>
    <rPh sb="0" eb="2">
      <t>ギョウム</t>
    </rPh>
    <rPh sb="2" eb="4">
      <t>セイセキ</t>
    </rPh>
    <rPh sb="4" eb="7">
      <t>ヘイキンテン</t>
    </rPh>
    <phoneticPr fontId="3"/>
  </si>
  <si>
    <t>点</t>
    <rPh sb="0" eb="1">
      <t>テン</t>
    </rPh>
    <phoneticPr fontId="3"/>
  </si>
  <si>
    <t>　</t>
    <phoneticPr fontId="3"/>
  </si>
  <si>
    <t>品質確保体制</t>
    <rPh sb="0" eb="2">
      <t>ヒンシツ</t>
    </rPh>
    <rPh sb="2" eb="4">
      <t>カクホ</t>
    </rPh>
    <rPh sb="4" eb="6">
      <t>タイセイ</t>
    </rPh>
    <phoneticPr fontId="3"/>
  </si>
  <si>
    <t>技術者１</t>
    <rPh sb="0" eb="3">
      <t>ギジュツシャ</t>
    </rPh>
    <phoneticPr fontId="3"/>
  </si>
  <si>
    <t>技術者２</t>
    <rPh sb="0" eb="3">
      <t>ギジュツシャ</t>
    </rPh>
    <phoneticPr fontId="3"/>
  </si>
  <si>
    <t>技術者３</t>
    <rPh sb="0" eb="3">
      <t>ギジュツシャ</t>
    </rPh>
    <phoneticPr fontId="3"/>
  </si>
  <si>
    <t>２　管理技術者の能力</t>
    <rPh sb="2" eb="4">
      <t>カンリ</t>
    </rPh>
    <rPh sb="4" eb="7">
      <t>ギジュツシャ</t>
    </rPh>
    <rPh sb="8" eb="10">
      <t>ノウリョク</t>
    </rPh>
    <phoneticPr fontId="3"/>
  </si>
  <si>
    <t>技術者資格</t>
    <rPh sb="0" eb="2">
      <t>ギジュツ</t>
    </rPh>
    <rPh sb="2" eb="3">
      <t>シャ</t>
    </rPh>
    <rPh sb="3" eb="5">
      <t>シカク</t>
    </rPh>
    <phoneticPr fontId="3"/>
  </si>
  <si>
    <t>技術者の継続的学習状況</t>
    <rPh sb="0" eb="3">
      <t>ギジュツシャ</t>
    </rPh>
    <rPh sb="4" eb="7">
      <t>ケイゾクテキ</t>
    </rPh>
    <rPh sb="7" eb="9">
      <t>ガクシュウ</t>
    </rPh>
    <rPh sb="9" eb="11">
      <t>ジョウキョウ</t>
    </rPh>
    <phoneticPr fontId="3"/>
  </si>
  <si>
    <t>団体名：</t>
    <rPh sb="0" eb="2">
      <t>ダンタイ</t>
    </rPh>
    <rPh sb="2" eb="3">
      <t>ナ</t>
    </rPh>
    <phoneticPr fontId="3"/>
  </si>
  <si>
    <t>CPD取得単位</t>
    <rPh sb="3" eb="5">
      <t>シュトク</t>
    </rPh>
    <rPh sb="5" eb="7">
      <t>タンイ</t>
    </rPh>
    <phoneticPr fontId="3"/>
  </si>
  <si>
    <t>単位</t>
    <rPh sb="0" eb="2">
      <t>タンイ</t>
    </rPh>
    <phoneticPr fontId="3"/>
  </si>
  <si>
    <t>取得単位数：</t>
    <rPh sb="0" eb="2">
      <t>シュトク</t>
    </rPh>
    <rPh sb="2" eb="4">
      <t>タンイ</t>
    </rPh>
    <rPh sb="4" eb="5">
      <t>スウ</t>
    </rPh>
    <phoneticPr fontId="3"/>
  </si>
  <si>
    <t>CPD評価点</t>
    <rPh sb="3" eb="5">
      <t>ヒョウカ</t>
    </rPh>
    <rPh sb="5" eb="6">
      <t>テン</t>
    </rPh>
    <phoneticPr fontId="3"/>
  </si>
  <si>
    <t>業務執行技術力</t>
    <rPh sb="0" eb="2">
      <t>ギョウム</t>
    </rPh>
    <rPh sb="2" eb="4">
      <t>シッコウ</t>
    </rPh>
    <rPh sb="4" eb="7">
      <t>ギジュツリョク</t>
    </rPh>
    <phoneticPr fontId="3"/>
  </si>
  <si>
    <t>同種・同規模</t>
    <rPh sb="0" eb="2">
      <t>ドウシュ</t>
    </rPh>
    <rPh sb="3" eb="6">
      <t>ドウキボ</t>
    </rPh>
    <phoneticPr fontId="3"/>
  </si>
  <si>
    <t>成績点</t>
    <rPh sb="0" eb="2">
      <t>セイセキ</t>
    </rPh>
    <rPh sb="2" eb="3">
      <t>テン</t>
    </rPh>
    <phoneticPr fontId="3"/>
  </si>
  <si>
    <t>成績点平均</t>
    <rPh sb="0" eb="2">
      <t>セイセキ</t>
    </rPh>
    <rPh sb="2" eb="3">
      <t>テン</t>
    </rPh>
    <rPh sb="3" eb="5">
      <t>ヘイキン</t>
    </rPh>
    <phoneticPr fontId="3"/>
  </si>
  <si>
    <t>成績点評価点</t>
    <rPh sb="0" eb="2">
      <t>セイセキ</t>
    </rPh>
    <rPh sb="2" eb="3">
      <t>テン</t>
    </rPh>
    <rPh sb="3" eb="5">
      <t>ヒョウカ</t>
    </rPh>
    <rPh sb="5" eb="6">
      <t>テン</t>
    </rPh>
    <phoneticPr fontId="3"/>
  </si>
  <si>
    <t>３　担当技術者の能力</t>
    <rPh sb="2" eb="4">
      <t>タントウ</t>
    </rPh>
    <rPh sb="4" eb="7">
      <t>ギジュツシャ</t>
    </rPh>
    <rPh sb="8" eb="10">
      <t>ノウリョク</t>
    </rPh>
    <phoneticPr fontId="3"/>
  </si>
  <si>
    <t>合計</t>
    <rPh sb="0" eb="2">
      <t>ゴウケイ</t>
    </rPh>
    <phoneticPr fontId="3"/>
  </si>
  <si>
    <t>※合計が最低値の技術者で評価する。</t>
    <rPh sb="1" eb="3">
      <t>ゴウケイ</t>
    </rPh>
    <rPh sb="4" eb="6">
      <t>サイテイ</t>
    </rPh>
    <rPh sb="6" eb="7">
      <t>チ</t>
    </rPh>
    <rPh sb="8" eb="11">
      <t>ギジュツシャ</t>
    </rPh>
    <rPh sb="12" eb="14">
      <t>ヒョウカ</t>
    </rPh>
    <phoneticPr fontId="3"/>
  </si>
  <si>
    <t>加盟団体</t>
    <rPh sb="0" eb="2">
      <t>カメイ</t>
    </rPh>
    <rPh sb="2" eb="4">
      <t>ダンタイ</t>
    </rPh>
    <phoneticPr fontId="3"/>
  </si>
  <si>
    <t>建設コンサルタンツ協会</t>
    <rPh sb="0" eb="2">
      <t>ケンセツ</t>
    </rPh>
    <rPh sb="9" eb="11">
      <t>キョウカイ</t>
    </rPh>
    <phoneticPr fontId="3"/>
  </si>
  <si>
    <t>日本技術士会</t>
    <rPh sb="0" eb="2">
      <t>ニホン</t>
    </rPh>
    <rPh sb="2" eb="4">
      <t>ギジュツ</t>
    </rPh>
    <rPh sb="4" eb="5">
      <t>シ</t>
    </rPh>
    <rPh sb="5" eb="6">
      <t>カイ</t>
    </rPh>
    <phoneticPr fontId="3"/>
  </si>
  <si>
    <t>空気調和・衛生工学会</t>
    <rPh sb="0" eb="2">
      <t>クウキ</t>
    </rPh>
    <rPh sb="2" eb="4">
      <t>チョウワ</t>
    </rPh>
    <rPh sb="5" eb="7">
      <t>エイセイ</t>
    </rPh>
    <rPh sb="7" eb="9">
      <t>コウガク</t>
    </rPh>
    <rPh sb="9" eb="10">
      <t>カイ</t>
    </rPh>
    <phoneticPr fontId="3"/>
  </si>
  <si>
    <t>地盤工学会</t>
    <rPh sb="0" eb="2">
      <t>ジバン</t>
    </rPh>
    <rPh sb="2" eb="4">
      <t>コウガク</t>
    </rPh>
    <rPh sb="4" eb="5">
      <t>カイ</t>
    </rPh>
    <phoneticPr fontId="3"/>
  </si>
  <si>
    <t>全国上下水道コンサルタント協会</t>
    <rPh sb="0" eb="2">
      <t>ゼンコク</t>
    </rPh>
    <rPh sb="2" eb="3">
      <t>ジョウ</t>
    </rPh>
    <rPh sb="3" eb="5">
      <t>ゲスイ</t>
    </rPh>
    <rPh sb="5" eb="6">
      <t>ドウ</t>
    </rPh>
    <rPh sb="13" eb="15">
      <t>キョウカイ</t>
    </rPh>
    <phoneticPr fontId="3"/>
  </si>
  <si>
    <t>森林・自然環境技術者教育会</t>
    <rPh sb="0" eb="2">
      <t>シンリン</t>
    </rPh>
    <rPh sb="3" eb="5">
      <t>シゼン</t>
    </rPh>
    <rPh sb="5" eb="7">
      <t>カンキョウ</t>
    </rPh>
    <rPh sb="7" eb="10">
      <t>ギジュツシャ</t>
    </rPh>
    <rPh sb="10" eb="12">
      <t>キョウイク</t>
    </rPh>
    <rPh sb="12" eb="13">
      <t>カイ</t>
    </rPh>
    <phoneticPr fontId="3"/>
  </si>
  <si>
    <t>全国測量設計業協会連合会</t>
    <rPh sb="0" eb="2">
      <t>ゼンコク</t>
    </rPh>
    <rPh sb="2" eb="4">
      <t>ソクリョウ</t>
    </rPh>
    <rPh sb="4" eb="6">
      <t>セッケイ</t>
    </rPh>
    <rPh sb="6" eb="7">
      <t>ギョウ</t>
    </rPh>
    <rPh sb="7" eb="9">
      <t>キョウカイ</t>
    </rPh>
    <rPh sb="9" eb="12">
      <t>レンゴウカイ</t>
    </rPh>
    <phoneticPr fontId="3"/>
  </si>
  <si>
    <t>全国土木施工管理技士会連合会</t>
    <rPh sb="0" eb="2">
      <t>ゼンコク</t>
    </rPh>
    <rPh sb="2" eb="4">
      <t>ドボク</t>
    </rPh>
    <rPh sb="4" eb="6">
      <t>セコウ</t>
    </rPh>
    <rPh sb="6" eb="8">
      <t>カンリ</t>
    </rPh>
    <rPh sb="8" eb="10">
      <t>ギシ</t>
    </rPh>
    <rPh sb="10" eb="11">
      <t>カイ</t>
    </rPh>
    <rPh sb="11" eb="14">
      <t>レンゴウカイ</t>
    </rPh>
    <phoneticPr fontId="3"/>
  </si>
  <si>
    <t>土木学会</t>
    <rPh sb="0" eb="2">
      <t>ドボク</t>
    </rPh>
    <rPh sb="2" eb="4">
      <t>ガッカイ</t>
    </rPh>
    <phoneticPr fontId="3"/>
  </si>
  <si>
    <t>土質・地質技術者生涯学習協議会</t>
    <rPh sb="0" eb="2">
      <t>ドシツ</t>
    </rPh>
    <rPh sb="3" eb="5">
      <t>チシツ</t>
    </rPh>
    <rPh sb="5" eb="8">
      <t>ギジュツシャ</t>
    </rPh>
    <rPh sb="8" eb="10">
      <t>ショウガイ</t>
    </rPh>
    <rPh sb="10" eb="12">
      <t>ガクシュウ</t>
    </rPh>
    <rPh sb="12" eb="15">
      <t>キョウギカイ</t>
    </rPh>
    <phoneticPr fontId="3"/>
  </si>
  <si>
    <t>日本環境アセスメント協会</t>
    <rPh sb="0" eb="2">
      <t>ニホン</t>
    </rPh>
    <rPh sb="2" eb="4">
      <t>カンキョウ</t>
    </rPh>
    <rPh sb="10" eb="12">
      <t>キョウカイ</t>
    </rPh>
    <phoneticPr fontId="3"/>
  </si>
  <si>
    <t>日本コンクリート工学会</t>
    <rPh sb="0" eb="2">
      <t>ニホン</t>
    </rPh>
    <rPh sb="8" eb="10">
      <t>コウガク</t>
    </rPh>
    <rPh sb="10" eb="11">
      <t>カイ</t>
    </rPh>
    <phoneticPr fontId="3"/>
  </si>
  <si>
    <t>日本建築士会連合会</t>
    <rPh sb="0" eb="2">
      <t>ニホン</t>
    </rPh>
    <rPh sb="2" eb="4">
      <t>ケンチク</t>
    </rPh>
    <rPh sb="4" eb="5">
      <t>シ</t>
    </rPh>
    <rPh sb="5" eb="6">
      <t>カイ</t>
    </rPh>
    <rPh sb="6" eb="9">
      <t>レンゴウカイ</t>
    </rPh>
    <phoneticPr fontId="3"/>
  </si>
  <si>
    <t>日本造園学会</t>
    <rPh sb="0" eb="2">
      <t>ニホン</t>
    </rPh>
    <rPh sb="2" eb="4">
      <t>ゾウエン</t>
    </rPh>
    <rPh sb="4" eb="5">
      <t>ガッカイ</t>
    </rPh>
    <rPh sb="5" eb="6">
      <t>カイ</t>
    </rPh>
    <phoneticPr fontId="3"/>
  </si>
  <si>
    <t>日本都市計画学会</t>
    <rPh sb="0" eb="2">
      <t>ニホン</t>
    </rPh>
    <rPh sb="2" eb="4">
      <t>トシ</t>
    </rPh>
    <rPh sb="4" eb="6">
      <t>ケイカク</t>
    </rPh>
    <rPh sb="6" eb="8">
      <t>ガッカイ</t>
    </rPh>
    <phoneticPr fontId="3"/>
  </si>
  <si>
    <t>農業農村工学会</t>
    <rPh sb="0" eb="2">
      <t>ノウギョウ</t>
    </rPh>
    <rPh sb="2" eb="4">
      <t>ノウソン</t>
    </rPh>
    <rPh sb="4" eb="5">
      <t>コウ</t>
    </rPh>
    <rPh sb="5" eb="7">
      <t>ガッカイ</t>
    </rPh>
    <phoneticPr fontId="3"/>
  </si>
  <si>
    <t>保有資格</t>
  </si>
  <si>
    <t>～</t>
    <phoneticPr fontId="3"/>
  </si>
  <si>
    <t>担当技術者及び照査技術者ともに複数配置</t>
  </si>
  <si>
    <t>担当技術者又は照査技術者が複数配置</t>
  </si>
  <si>
    <t>上記以外</t>
  </si>
  <si>
    <t>自己採点表（特別簡易型）</t>
    <rPh sb="0" eb="2">
      <t>ジコ</t>
    </rPh>
    <rPh sb="2" eb="4">
      <t>サイテン</t>
    </rPh>
    <rPh sb="4" eb="5">
      <t>ヒョウ</t>
    </rPh>
    <rPh sb="6" eb="8">
      <t>トクベツ</t>
    </rPh>
    <rPh sb="8" eb="11">
      <t>カンイガタ</t>
    </rPh>
    <phoneticPr fontId="3"/>
  </si>
  <si>
    <t>管理技術者が複数提出された場合の比較表</t>
    <rPh sb="0" eb="2">
      <t>カンリ</t>
    </rPh>
    <rPh sb="2" eb="5">
      <t>ギジュツシャ</t>
    </rPh>
    <rPh sb="6" eb="8">
      <t>フクスウ</t>
    </rPh>
    <rPh sb="8" eb="10">
      <t>テイシュツ</t>
    </rPh>
    <rPh sb="13" eb="15">
      <t>バアイ</t>
    </rPh>
    <rPh sb="16" eb="18">
      <t>ヒカク</t>
    </rPh>
    <rPh sb="18" eb="19">
      <t>ヒョウ</t>
    </rPh>
    <phoneticPr fontId="3"/>
  </si>
  <si>
    <r>
      <t xml:space="preserve">得点
</t>
    </r>
    <r>
      <rPr>
        <sz val="8"/>
        <rFont val="HG丸ｺﾞｼｯｸM-PRO"/>
        <family val="3"/>
        <charset val="128"/>
      </rPr>
      <t>(自己採点)</t>
    </r>
    <rPh sb="0" eb="2">
      <t>トクテン</t>
    </rPh>
    <rPh sb="4" eb="6">
      <t>ジコ</t>
    </rPh>
    <rPh sb="6" eb="8">
      <t>サイテン</t>
    </rPh>
    <phoneticPr fontId="3"/>
  </si>
  <si>
    <t>自己採点の算出に利用してください。
入力内容や計算結果に間違いがないか必ず確認を行ってください。</t>
    <rPh sb="0" eb="2">
      <t>ジコ</t>
    </rPh>
    <rPh sb="2" eb="4">
      <t>サイテン</t>
    </rPh>
    <rPh sb="5" eb="7">
      <t>サンシュツ</t>
    </rPh>
    <rPh sb="8" eb="10">
      <t>リヨウ</t>
    </rPh>
    <rPh sb="23" eb="25">
      <t>ケイサン</t>
    </rPh>
    <rPh sb="25" eb="27">
      <t>ケッカ</t>
    </rPh>
    <rPh sb="28" eb="30">
      <t>マチガ</t>
    </rPh>
    <rPh sb="35" eb="36">
      <t>カナラ</t>
    </rPh>
    <rPh sb="37" eb="39">
      <t>カクニン</t>
    </rPh>
    <rPh sb="40" eb="41">
      <t>オコナ</t>
    </rPh>
    <phoneticPr fontId="3"/>
  </si>
  <si>
    <t>自己採点合計</t>
    <rPh sb="0" eb="2">
      <t>ジコ</t>
    </rPh>
    <rPh sb="2" eb="4">
      <t>サイテン</t>
    </rPh>
    <rPh sb="4" eb="6">
      <t>ゴウケイ</t>
    </rPh>
    <phoneticPr fontId="3"/>
  </si>
  <si>
    <t>様式第２－３号用</t>
    <rPh sb="0" eb="2">
      <t>ヨウシキ</t>
    </rPh>
    <rPh sb="2" eb="3">
      <t>ダイ</t>
    </rPh>
    <rPh sb="6" eb="7">
      <t>ゴウ</t>
    </rPh>
    <rPh sb="7" eb="8">
      <t>ヨウ</t>
    </rPh>
    <phoneticPr fontId="3"/>
  </si>
  <si>
    <t>建設業振興基金</t>
    <rPh sb="0" eb="2">
      <t>ケンセツ</t>
    </rPh>
    <rPh sb="2" eb="3">
      <t>ギョウ</t>
    </rPh>
    <rPh sb="3" eb="5">
      <t>シンコウ</t>
    </rPh>
    <rPh sb="5" eb="7">
      <t>キキン</t>
    </rPh>
    <phoneticPr fontId="3"/>
  </si>
  <si>
    <t>交通工学研究会</t>
    <rPh sb="0" eb="2">
      <t>コウツウ</t>
    </rPh>
    <rPh sb="2" eb="4">
      <t>コウガク</t>
    </rPh>
    <rPh sb="4" eb="7">
      <t>ケンキュウカイ</t>
    </rPh>
    <phoneticPr fontId="3"/>
  </si>
  <si>
    <t>優秀建設技術者表彰の実績あり</t>
    <rPh sb="0" eb="2">
      <t>ユウシュウ</t>
    </rPh>
    <rPh sb="2" eb="4">
      <t>ケンセツ</t>
    </rPh>
    <rPh sb="4" eb="7">
      <t>ギジュツシャ</t>
    </rPh>
    <rPh sb="7" eb="9">
      <t>ヒョウショウ</t>
    </rPh>
    <rPh sb="10" eb="12">
      <t>ジッセキ</t>
    </rPh>
    <phoneticPr fontId="3"/>
  </si>
  <si>
    <t>優良業務表彰の実績あり</t>
    <rPh sb="0" eb="2">
      <t>ユウリョウ</t>
    </rPh>
    <rPh sb="2" eb="4">
      <t>ギョウム</t>
    </rPh>
    <rPh sb="4" eb="6">
      <t>ヒョウショウ</t>
    </rPh>
    <rPh sb="7" eb="9">
      <t>ジッセキ</t>
    </rPh>
    <phoneticPr fontId="3"/>
  </si>
  <si>
    <t>表彰の実績なし</t>
    <rPh sb="0" eb="2">
      <t>ヒョウショウ</t>
    </rPh>
    <rPh sb="3" eb="5">
      <t>ジッセキ</t>
    </rPh>
    <phoneticPr fontId="3"/>
  </si>
  <si>
    <t>全日本建設技術協会</t>
    <rPh sb="0" eb="3">
      <t>ゼンニッポン</t>
    </rPh>
    <rPh sb="3" eb="5">
      <t>ケンセツ</t>
    </rPh>
    <rPh sb="5" eb="7">
      <t>ギジュツ</t>
    </rPh>
    <rPh sb="7" eb="9">
      <t>キョウカイ</t>
    </rPh>
    <phoneticPr fontId="3"/>
  </si>
  <si>
    <t>優秀建設技術者表彰</t>
    <rPh sb="0" eb="2">
      <t>ユウシュウ</t>
    </rPh>
    <rPh sb="2" eb="4">
      <t>ケンセツ</t>
    </rPh>
    <rPh sb="4" eb="6">
      <t>ギジュツ</t>
    </rPh>
    <rPh sb="6" eb="7">
      <t>シャ</t>
    </rPh>
    <rPh sb="7" eb="9">
      <t>ヒョウショウ</t>
    </rPh>
    <phoneticPr fontId="3"/>
  </si>
  <si>
    <t>広島高速道路公社等の表彰の実績あり</t>
    <rPh sb="0" eb="2">
      <t>ヒロシマ</t>
    </rPh>
    <rPh sb="2" eb="4">
      <t>コウソク</t>
    </rPh>
    <rPh sb="4" eb="6">
      <t>ドウロ</t>
    </rPh>
    <rPh sb="6" eb="8">
      <t>コウシャ</t>
    </rPh>
    <rPh sb="8" eb="9">
      <t>トウ</t>
    </rPh>
    <rPh sb="10" eb="12">
      <t>ヒョウショウ</t>
    </rPh>
    <rPh sb="13" eb="15">
      <t>ジッセキ</t>
    </rPh>
    <phoneticPr fontId="3"/>
  </si>
  <si>
    <t>上記以外の表彰の実績あり</t>
    <rPh sb="2" eb="4">
      <t>イガイ</t>
    </rPh>
    <rPh sb="5" eb="7">
      <t>ヒョウショウ</t>
    </rPh>
    <rPh sb="8" eb="10">
      <t>ジッセキ</t>
    </rPh>
    <phoneticPr fontId="3"/>
  </si>
  <si>
    <r>
      <t>※</t>
    </r>
    <r>
      <rPr>
        <sz val="11"/>
        <color indexed="10"/>
        <rFont val="HGMaruGothicMPRO"/>
        <family val="3"/>
        <charset val="128"/>
      </rPr>
      <t>赤字</t>
    </r>
    <r>
      <rPr>
        <sz val="11"/>
        <rFont val="HGMaruGothicMPRO"/>
        <family val="3"/>
        <charset val="128"/>
      </rPr>
      <t>箇所は自動計算</t>
    </r>
    <rPh sb="1" eb="3">
      <t>アカジ</t>
    </rPh>
    <rPh sb="3" eb="5">
      <t>カショ</t>
    </rPh>
    <rPh sb="6" eb="8">
      <t>ジドウ</t>
    </rPh>
    <rPh sb="8" eb="10">
      <t>ケイサン</t>
    </rPh>
    <phoneticPr fontId="3"/>
  </si>
  <si>
    <t>迅速性</t>
    <rPh sb="0" eb="3">
      <t>ジンソクセイ</t>
    </rPh>
    <phoneticPr fontId="3"/>
  </si>
  <si>
    <t>業務実施場所</t>
    <rPh sb="4" eb="6">
      <t>バショ</t>
    </rPh>
    <phoneticPr fontId="3"/>
  </si>
  <si>
    <t>業務実施場所が広島市内</t>
    <rPh sb="0" eb="2">
      <t>ギョウム</t>
    </rPh>
    <rPh sb="2" eb="4">
      <t>ジッシ</t>
    </rPh>
    <rPh sb="4" eb="6">
      <t>バショ</t>
    </rPh>
    <rPh sb="7" eb="9">
      <t>ヒロシマ</t>
    </rPh>
    <rPh sb="9" eb="11">
      <t>シナイ</t>
    </rPh>
    <phoneticPr fontId="3"/>
  </si>
  <si>
    <t>業務実施場所が広島県内</t>
    <rPh sb="0" eb="2">
      <t>ギョウム</t>
    </rPh>
    <rPh sb="2" eb="4">
      <t>ジッシ</t>
    </rPh>
    <rPh sb="4" eb="6">
      <t>バショ</t>
    </rPh>
    <rPh sb="7" eb="9">
      <t>ヒロシマ</t>
    </rPh>
    <rPh sb="9" eb="11">
      <t>ケンナイ</t>
    </rPh>
    <phoneticPr fontId="3"/>
  </si>
  <si>
    <t>上記以外</t>
    <rPh sb="0" eb="2">
      <t>ジョウキ</t>
    </rPh>
    <rPh sb="2" eb="4">
      <t>イガイ</t>
    </rPh>
    <phoneticPr fontId="3"/>
  </si>
  <si>
    <r>
      <t>業務実施及び照査体制
業務分野：</t>
    </r>
    <r>
      <rPr>
        <sz val="9"/>
        <color indexed="10"/>
        <rFont val="HG丸ｺﾞｼｯｸM-PRO"/>
        <family val="3"/>
        <charset val="128"/>
      </rPr>
      <t>土木関係建設コンサルタント業務</t>
    </r>
    <rPh sb="11" eb="13">
      <t>ギョウム</t>
    </rPh>
    <rPh sb="13" eb="15">
      <t>ブンヤ</t>
    </rPh>
    <phoneticPr fontId="3"/>
  </si>
  <si>
    <r>
      <rPr>
        <sz val="9"/>
        <color rgb="FFFF0000"/>
        <rFont val="HG丸ｺﾞｼｯｸM-PRO"/>
        <family val="3"/>
        <charset val="128"/>
      </rPr>
      <t>令和２年度以降</t>
    </r>
    <r>
      <rPr>
        <sz val="9"/>
        <rFont val="HG丸ｺﾞｼｯｸM-PRO"/>
        <family val="3"/>
        <charset val="128"/>
      </rPr>
      <t>に管理技術者としての実績あり</t>
    </r>
    <rPh sb="0" eb="2">
      <t>レイワ</t>
    </rPh>
    <rPh sb="3" eb="5">
      <t>ネンド</t>
    </rPh>
    <rPh sb="5" eb="7">
      <t>イコウ</t>
    </rPh>
    <phoneticPr fontId="3"/>
  </si>
  <si>
    <r>
      <rPr>
        <sz val="9"/>
        <color rgb="FFFF0000"/>
        <rFont val="HG丸ｺﾞｼｯｸM-PRO"/>
        <family val="3"/>
        <charset val="128"/>
      </rPr>
      <t>平成2７年度～令和元年度</t>
    </r>
    <r>
      <rPr>
        <sz val="9"/>
        <rFont val="HG丸ｺﾞｼｯｸM-PRO"/>
        <family val="3"/>
        <charset val="128"/>
      </rPr>
      <t>に管理技術者としての実績あり</t>
    </r>
    <rPh sb="0" eb="2">
      <t>ヘイセイ</t>
    </rPh>
    <rPh sb="4" eb="6">
      <t>ネンド</t>
    </rPh>
    <rPh sb="7" eb="9">
      <t>レイワ</t>
    </rPh>
    <rPh sb="9" eb="11">
      <t>ガンネン</t>
    </rPh>
    <rPh sb="10" eb="12">
      <t>ネンド</t>
    </rPh>
    <phoneticPr fontId="3"/>
  </si>
  <si>
    <r>
      <rPr>
        <sz val="9"/>
        <color indexed="10"/>
        <rFont val="HG丸ｺﾞｼｯｸM-PRO"/>
        <family val="3"/>
        <charset val="128"/>
      </rPr>
      <t>令和６年度の</t>
    </r>
    <r>
      <rPr>
        <sz val="9"/>
        <rFont val="HG丸ｺﾞｼｯｸM-PRO"/>
        <family val="3"/>
        <charset val="128"/>
      </rPr>
      <t xml:space="preserve">
継続教育（CPD）の取組み</t>
    </r>
    <rPh sb="0" eb="2">
      <t>レイワ</t>
    </rPh>
    <rPh sb="3" eb="5">
      <t>ネンド</t>
    </rPh>
    <phoneticPr fontId="3"/>
  </si>
  <si>
    <r>
      <rPr>
        <sz val="9"/>
        <color indexed="10"/>
        <rFont val="HG丸ｺﾞｼｯｸM-PRO"/>
        <family val="3"/>
        <charset val="128"/>
      </rPr>
      <t>令和４年度以降</t>
    </r>
    <r>
      <rPr>
        <sz val="9"/>
        <rFont val="HG丸ｺﾞｼｯｸM-PRO"/>
        <family val="3"/>
        <charset val="128"/>
      </rPr>
      <t>の同種業務分野での優良業務表彰等の有無
同種業務分野：</t>
    </r>
    <r>
      <rPr>
        <sz val="9"/>
        <color rgb="FFFF0000"/>
        <rFont val="HG丸ｺﾞｼｯｸM-PRO"/>
        <family val="3"/>
        <charset val="128"/>
      </rPr>
      <t>土木関係建設コンサルタント業務</t>
    </r>
    <rPh sb="0" eb="2">
      <t>レイワ</t>
    </rPh>
    <rPh sb="12" eb="14">
      <t>ブンヤ</t>
    </rPh>
    <rPh sb="16" eb="18">
      <t>ユウリョウ</t>
    </rPh>
    <rPh sb="18" eb="20">
      <t>ギョウム</t>
    </rPh>
    <rPh sb="20" eb="22">
      <t>ヒョウショウ</t>
    </rPh>
    <rPh sb="22" eb="23">
      <t>トウ</t>
    </rPh>
    <rPh sb="24" eb="26">
      <t>ウム</t>
    </rPh>
    <rPh sb="27" eb="29">
      <t>ドウシュ</t>
    </rPh>
    <rPh sb="29" eb="31">
      <t>ギョウム</t>
    </rPh>
    <rPh sb="31" eb="33">
      <t>ブンヤ</t>
    </rPh>
    <rPh sb="34" eb="36">
      <t>ドボク</t>
    </rPh>
    <rPh sb="36" eb="40">
      <t>カンケイケンセツ</t>
    </rPh>
    <rPh sb="47" eb="49">
      <t>ギョウム</t>
    </rPh>
    <phoneticPr fontId="3"/>
  </si>
  <si>
    <r>
      <rPr>
        <sz val="9"/>
        <color rgb="FFFF0000"/>
        <rFont val="HG丸ｺﾞｼｯｸM-PRO"/>
        <family val="3"/>
        <charset val="128"/>
      </rPr>
      <t>令和３年度以降</t>
    </r>
    <r>
      <rPr>
        <sz val="9"/>
        <rFont val="HG丸ｺﾞｼｯｸM-PRO"/>
        <family val="3"/>
        <charset val="128"/>
      </rPr>
      <t>の同業務分野での優秀建設技術者表彰等の有無
同業務分野：</t>
    </r>
    <r>
      <rPr>
        <sz val="9"/>
        <color rgb="FFFF0000"/>
        <rFont val="HG丸ｺﾞｼｯｸM-PRO"/>
        <family val="3"/>
        <charset val="128"/>
      </rPr>
      <t>土木関係建設コンサルタント業務</t>
    </r>
    <rPh sb="0" eb="2">
      <t>レイワ</t>
    </rPh>
    <rPh sb="3" eb="5">
      <t>ネンド</t>
    </rPh>
    <rPh sb="5" eb="7">
      <t>イコウ</t>
    </rPh>
    <rPh sb="8" eb="11">
      <t>ドウギョウム</t>
    </rPh>
    <rPh sb="11" eb="13">
      <t>ブンヤ</t>
    </rPh>
    <rPh sb="15" eb="17">
      <t>ユウシュウ</t>
    </rPh>
    <rPh sb="17" eb="19">
      <t>ケンセツ</t>
    </rPh>
    <rPh sb="19" eb="22">
      <t>ギジュツシャ</t>
    </rPh>
    <rPh sb="22" eb="24">
      <t>ヒョウショウ</t>
    </rPh>
    <rPh sb="24" eb="25">
      <t>トウ</t>
    </rPh>
    <rPh sb="26" eb="28">
      <t>ウム</t>
    </rPh>
    <rPh sb="29" eb="32">
      <t>ドウギョウム</t>
    </rPh>
    <rPh sb="32" eb="34">
      <t>ブンヤ</t>
    </rPh>
    <phoneticPr fontId="3"/>
  </si>
  <si>
    <r>
      <rPr>
        <sz val="9"/>
        <color indexed="10"/>
        <rFont val="HG丸ｺﾞｼｯｸM-PRO"/>
        <family val="3"/>
        <charset val="128"/>
      </rPr>
      <t>令和６年度の</t>
    </r>
    <r>
      <rPr>
        <sz val="9"/>
        <rFont val="HG丸ｺﾞｼｯｸM-PRO"/>
        <family val="3"/>
        <charset val="128"/>
      </rPr>
      <t xml:space="preserve">
継続教育（CPD）の取組み</t>
    </r>
    <rPh sb="0" eb="2">
      <t>レイワ</t>
    </rPh>
    <phoneticPr fontId="3"/>
  </si>
  <si>
    <r>
      <rPr>
        <sz val="9"/>
        <color indexed="10"/>
        <rFont val="HG丸ｺﾞｼｯｸM-PRO"/>
        <family val="3"/>
        <charset val="128"/>
      </rPr>
      <t>令和４年度以降</t>
    </r>
    <r>
      <rPr>
        <sz val="9"/>
        <rFont val="HG丸ｺﾞｼｯｸM-PRO"/>
        <family val="3"/>
        <charset val="128"/>
      </rPr>
      <t>の同種業務3件の業務成績評定の平均点
同種業務：</t>
    </r>
    <r>
      <rPr>
        <sz val="9"/>
        <color rgb="FFFF0000"/>
        <rFont val="HG丸ｺﾞｼｯｸM-PRO"/>
        <family val="3"/>
        <charset val="128"/>
      </rPr>
      <t>道路詳細設計業務</t>
    </r>
    <rPh sb="0" eb="2">
      <t>レイワ</t>
    </rPh>
    <rPh sb="26" eb="28">
      <t>ドウシュ</t>
    </rPh>
    <rPh sb="28" eb="30">
      <t>ギョウム</t>
    </rPh>
    <rPh sb="31" eb="33">
      <t>ドウロ</t>
    </rPh>
    <rPh sb="33" eb="35">
      <t>ショウサイ</t>
    </rPh>
    <rPh sb="35" eb="37">
      <t>セッケイ</t>
    </rPh>
    <rPh sb="37" eb="39">
      <t>ギョウム</t>
    </rPh>
    <phoneticPr fontId="3"/>
  </si>
  <si>
    <r>
      <rPr>
        <sz val="9"/>
        <color indexed="10"/>
        <rFont val="HG丸ｺﾞｼｯｸM-PRO"/>
        <family val="3"/>
        <charset val="128"/>
      </rPr>
      <t>平成2７年度以降</t>
    </r>
    <r>
      <rPr>
        <sz val="9"/>
        <rFont val="HG丸ｺﾞｼｯｸM-PRO"/>
        <family val="3"/>
        <charset val="128"/>
      </rPr>
      <t>の同種業務の実績
同種業務：</t>
    </r>
    <r>
      <rPr>
        <sz val="9"/>
        <color indexed="10"/>
        <rFont val="HG丸ｺﾞｼｯｸM-PRO"/>
        <family val="3"/>
        <charset val="128"/>
      </rPr>
      <t>道路詳細設計業務</t>
    </r>
    <phoneticPr fontId="3"/>
  </si>
  <si>
    <r>
      <rPr>
        <sz val="7"/>
        <color indexed="10"/>
        <rFont val="HG丸ｺﾞｼｯｸM-PRO"/>
        <family val="3"/>
        <charset val="128"/>
      </rPr>
      <t>令和４年度以降</t>
    </r>
    <r>
      <rPr>
        <sz val="7"/>
        <rFont val="HG丸ｺﾞｼｯｸM-PRO"/>
        <family val="3"/>
        <charset val="128"/>
      </rPr>
      <t>の同業務分野（部門）3件の業務成績評定の平均点
業務分野（部門）：</t>
    </r>
    <r>
      <rPr>
        <sz val="7"/>
        <color indexed="10"/>
        <rFont val="HG丸ｺﾞｼｯｸM-PRO"/>
        <family val="3"/>
        <charset val="128"/>
      </rPr>
      <t>土木関係建設コンサルタント業務（道路）</t>
    </r>
    <rPh sb="0" eb="2">
      <t>レイワ</t>
    </rPh>
    <phoneticPr fontId="3"/>
  </si>
  <si>
    <t>技術士（総合技術監理部門：建設-道路、又は建設部門：道路）を有する</t>
    <phoneticPr fontId="3"/>
  </si>
  <si>
    <r>
      <rPr>
        <sz val="9"/>
        <color indexed="10"/>
        <rFont val="HG丸ｺﾞｼｯｸM-PRO"/>
        <family val="3"/>
        <charset val="128"/>
      </rPr>
      <t>国土交通省登録技術者（施工分野：道路―業務：計画・調査・設計）</t>
    </r>
    <r>
      <rPr>
        <sz val="9"/>
        <rFont val="HG丸ｺﾞｼｯｸM-PRO"/>
        <family val="3"/>
        <charset val="128"/>
      </rPr>
      <t>を有する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</si>
</sst>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&quot;○ 総合順位：&quot;#0&quot;位&quot;"/>
    <numFmt numFmtId="177" formatCode="&quot;○ 技術評価：&quot;#0&quot;位&quot;"/>
    <numFmt numFmtId="178" formatCode="&quot;○ 入札価格：&quot;#0&quot;位&quot;"/>
    <numFmt numFmtId="179" formatCode="0.0"/>
    <numFmt numFmtId="180" formatCode="0.0_ "/>
    <numFmt numFmtId="181" formatCode="&quot;(2.0 × ( &quot;#0.0&quot; － 25 ) ／ 25 ) ＝&quot;"/>
    <numFmt numFmtId="182" formatCode="d&quot;¥&quot;&quot;¥&quot;\.mmm&quot;¥&quot;&quot;¥&quot;\.yy"/>
  </numFmts>
  <fonts count="29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6"/>
      <color indexed="10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9"/>
      <color indexed="12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2"/>
      <name val="Arial"/>
      <family val="2"/>
    </font>
    <font>
      <sz val="36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11"/>
      <name val="HGMaruGothicMPRO"/>
      <family val="2"/>
      <charset val="128"/>
    </font>
    <font>
      <sz val="11"/>
      <name val="HGMaruGothicMPRO"/>
      <family val="3"/>
      <charset val="128"/>
    </font>
    <font>
      <i/>
      <sz val="11"/>
      <color rgb="FFFF0000"/>
      <name val="HGMaruGothicMPRO"/>
      <family val="3"/>
      <charset val="128"/>
    </font>
    <font>
      <sz val="8"/>
      <name val="HGMaruGothicMPRO"/>
      <family val="3"/>
      <charset val="128"/>
    </font>
    <font>
      <sz val="9"/>
      <name val="HGMaruGothicMPRO"/>
      <family val="3"/>
      <charset val="128"/>
    </font>
    <font>
      <b/>
      <i/>
      <sz val="11"/>
      <color rgb="FFFF0000"/>
      <name val="HGMaruGothicMPRO"/>
      <family val="3"/>
      <charset val="128"/>
    </font>
    <font>
      <sz val="11"/>
      <color indexed="10"/>
      <name val="HGMaruGothicMPRO"/>
      <family val="3"/>
      <charset val="128"/>
    </font>
    <font>
      <sz val="7"/>
      <name val="HG丸ｺﾞｼｯｸM-PRO"/>
      <family val="3"/>
      <charset val="128"/>
    </font>
    <font>
      <sz val="7"/>
      <color indexed="1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82" fontId="2" fillId="0" borderId="1">
      <alignment horizontal="right"/>
    </xf>
    <xf numFmtId="0" fontId="13" fillId="0" borderId="2" applyNumberFormat="0" applyAlignment="0" applyProtection="0">
      <alignment horizontal="left" vertical="center"/>
    </xf>
    <xf numFmtId="0" fontId="13" fillId="0" borderId="3">
      <alignment horizontal="left" vertical="center"/>
    </xf>
  </cellStyleXfs>
  <cellXfs count="175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179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8" xfId="0" applyFont="1" applyBorder="1" applyAlignment="1" applyProtection="1">
      <alignment horizontal="right" vertical="center"/>
      <protection locked="0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>
      <alignment horizontal="left" vertical="center" wrapText="1"/>
    </xf>
    <xf numFmtId="0" fontId="8" fillId="0" borderId="0" xfId="0" applyFont="1" applyAlignment="1">
      <alignment horizontal="left" vertical="center" shrinkToFit="1"/>
    </xf>
    <xf numFmtId="0" fontId="4" fillId="0" borderId="10" xfId="0" applyFont="1" applyBorder="1" applyAlignment="1" applyProtection="1">
      <alignment vertical="top"/>
      <protection locked="0"/>
    </xf>
    <xf numFmtId="0" fontId="4" fillId="2" borderId="13" xfId="0" applyFont="1" applyFill="1" applyBorder="1" applyAlignment="1">
      <alignment horizontal="left" vertical="center" wrapText="1"/>
    </xf>
    <xf numFmtId="0" fontId="4" fillId="0" borderId="8" xfId="0" applyFont="1" applyBorder="1" applyProtection="1">
      <protection locked="0"/>
    </xf>
    <xf numFmtId="0" fontId="8" fillId="0" borderId="0" xfId="0" applyFont="1" applyAlignment="1">
      <alignment vertical="center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9" xfId="0" applyFont="1" applyBorder="1" applyAlignment="1" applyProtection="1">
      <alignment vertical="center" shrinkToFit="1"/>
      <protection locked="0"/>
    </xf>
    <xf numFmtId="0" fontId="4" fillId="0" borderId="5" xfId="0" applyFont="1" applyBorder="1" applyProtection="1">
      <protection locked="0"/>
    </xf>
    <xf numFmtId="0" fontId="4" fillId="2" borderId="0" xfId="0" applyFont="1" applyFill="1" applyAlignment="1">
      <alignment vertical="center"/>
    </xf>
    <xf numFmtId="0" fontId="4" fillId="0" borderId="8" xfId="0" applyFont="1" applyBorder="1" applyAlignment="1" applyProtection="1">
      <alignment vertical="top"/>
      <protection locked="0"/>
    </xf>
    <xf numFmtId="0" fontId="4" fillId="0" borderId="18" xfId="0" applyFont="1" applyBorder="1" applyAlignment="1" applyProtection="1">
      <alignment vertical="center"/>
      <protection locked="0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1" fillId="0" borderId="0" xfId="0" applyFont="1"/>
    <xf numFmtId="0" fontId="2" fillId="0" borderId="0" xfId="0" applyFont="1"/>
    <xf numFmtId="176" fontId="6" fillId="0" borderId="0" xfId="0" applyNumberFormat="1" applyFont="1" applyAlignment="1">
      <alignment horizontal="left" vertical="center"/>
    </xf>
    <xf numFmtId="177" fontId="5" fillId="0" borderId="0" xfId="0" applyNumberFormat="1" applyFont="1" applyAlignment="1">
      <alignment horizontal="left"/>
    </xf>
    <xf numFmtId="178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179" fontId="4" fillId="0" borderId="4" xfId="0" applyNumberFormat="1" applyFont="1" applyBorder="1" applyAlignment="1">
      <alignment horizontal="center" textRotation="255"/>
    </xf>
    <xf numFmtId="179" fontId="10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4" fillId="0" borderId="9" xfId="0" applyFont="1" applyBorder="1" applyAlignment="1">
      <alignment vertical="top"/>
    </xf>
    <xf numFmtId="0" fontId="8" fillId="0" borderId="13" xfId="0" applyFont="1" applyBorder="1" applyAlignment="1">
      <alignment horizontal="left" vertical="center" shrinkToFit="1"/>
    </xf>
    <xf numFmtId="0" fontId="1" fillId="0" borderId="0" xfId="0" applyFont="1"/>
    <xf numFmtId="0" fontId="4" fillId="0" borderId="0" xfId="0" applyFont="1" applyAlignment="1">
      <alignment horizontal="left" vertical="center" shrinkToFit="1"/>
    </xf>
    <xf numFmtId="0" fontId="8" fillId="0" borderId="0" xfId="0" applyFont="1" applyAlignment="1" applyProtection="1">
      <alignment horizontal="left" vertical="center" shrinkToFit="1"/>
      <protection locked="0"/>
    </xf>
    <xf numFmtId="0" fontId="8" fillId="0" borderId="9" xfId="0" applyFont="1" applyBorder="1" applyAlignment="1" applyProtection="1">
      <alignment horizontal="left" vertical="center" shrinkToFit="1"/>
      <protection locked="0"/>
    </xf>
    <xf numFmtId="0" fontId="20" fillId="0" borderId="0" xfId="0" applyFont="1" applyAlignment="1" applyProtection="1">
      <alignment vertical="center"/>
      <protection locked="0"/>
    </xf>
    <xf numFmtId="0" fontId="21" fillId="0" borderId="14" xfId="0" applyFont="1" applyBorder="1" applyAlignment="1" applyProtection="1">
      <alignment horizontal="center" vertical="center" shrinkToFit="1"/>
      <protection locked="0"/>
    </xf>
    <xf numFmtId="0" fontId="21" fillId="0" borderId="15" xfId="0" applyFont="1" applyBorder="1" applyAlignment="1" applyProtection="1">
      <alignment horizontal="center" vertical="center" shrinkToFit="1"/>
      <protection locked="0"/>
    </xf>
    <xf numFmtId="180" fontId="23" fillId="3" borderId="14" xfId="0" applyNumberFormat="1" applyFont="1" applyFill="1" applyBorder="1" applyAlignment="1" applyProtection="1">
      <alignment horizontal="center" vertical="center" shrinkToFit="1"/>
      <protection locked="0"/>
    </xf>
    <xf numFmtId="180" fontId="23" fillId="3" borderId="15" xfId="0" applyNumberFormat="1" applyFont="1" applyFill="1" applyBorder="1" applyAlignment="1" applyProtection="1">
      <alignment horizontal="center" vertical="center" shrinkToFit="1"/>
      <protection locked="0"/>
    </xf>
    <xf numFmtId="0" fontId="21" fillId="4" borderId="17" xfId="0" applyFont="1" applyFill="1" applyBorder="1" applyAlignment="1" applyProtection="1">
      <alignment horizontal="center" vertical="center" shrinkToFit="1"/>
      <protection locked="0"/>
    </xf>
    <xf numFmtId="180" fontId="21" fillId="0" borderId="0" xfId="0" applyNumberFormat="1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vertical="center"/>
      <protection locked="0"/>
    </xf>
    <xf numFmtId="0" fontId="21" fillId="0" borderId="11" xfId="0" applyFont="1" applyBorder="1" applyAlignment="1" applyProtection="1">
      <alignment vertical="center"/>
      <protection locked="0"/>
    </xf>
    <xf numFmtId="0" fontId="21" fillId="0" borderId="12" xfId="0" applyFont="1" applyBorder="1" applyAlignment="1" applyProtection="1">
      <alignment horizontal="center" vertical="center" shrinkToFit="1"/>
      <protection locked="0"/>
    </xf>
    <xf numFmtId="0" fontId="21" fillId="0" borderId="16" xfId="0" applyFont="1" applyBorder="1" applyAlignment="1" applyProtection="1">
      <alignment horizontal="center" vertical="center" shrinkToFit="1"/>
      <protection locked="0"/>
    </xf>
    <xf numFmtId="0" fontId="24" fillId="0" borderId="0" xfId="0" applyFont="1" applyAlignment="1">
      <alignment vertical="center"/>
    </xf>
    <xf numFmtId="0" fontId="21" fillId="0" borderId="22" xfId="0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>
      <alignment horizontal="left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1" xfId="0" applyFont="1" applyBorder="1" applyAlignment="1" applyProtection="1">
      <alignment vertical="center" wrapText="1" shrinkToFit="1"/>
      <protection locked="0"/>
    </xf>
    <xf numFmtId="179" fontId="4" fillId="5" borderId="20" xfId="0" applyNumberFormat="1" applyFont="1" applyFill="1" applyBorder="1" applyAlignment="1">
      <alignment horizontal="center" vertical="center"/>
    </xf>
    <xf numFmtId="179" fontId="0" fillId="5" borderId="21" xfId="0" applyNumberFormat="1" applyFill="1" applyBorder="1"/>
    <xf numFmtId="0" fontId="4" fillId="0" borderId="5" xfId="0" applyFont="1" applyBorder="1" applyAlignment="1" applyProtection="1">
      <alignment vertical="center" wrapText="1"/>
      <protection locked="0"/>
    </xf>
    <xf numFmtId="0" fontId="4" fillId="0" borderId="7" xfId="0" applyFont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4" fillId="0" borderId="19" xfId="0" applyFont="1" applyBorder="1" applyAlignment="1" applyProtection="1">
      <alignment vertical="center" wrapText="1"/>
      <protection locked="0"/>
    </xf>
    <xf numFmtId="179" fontId="4" fillId="5" borderId="1" xfId="0" applyNumberFormat="1" applyFont="1" applyFill="1" applyBorder="1" applyAlignment="1">
      <alignment horizontal="center" vertical="center"/>
    </xf>
    <xf numFmtId="180" fontId="0" fillId="3" borderId="6" xfId="0" applyNumberFormat="1" applyFill="1" applyBorder="1" applyAlignment="1" applyProtection="1">
      <alignment horizontal="center" shrinkToFit="1"/>
      <protection locked="0"/>
    </xf>
    <xf numFmtId="0" fontId="4" fillId="0" borderId="0" xfId="0" applyFont="1" applyAlignment="1">
      <alignment vertical="center"/>
    </xf>
    <xf numFmtId="179" fontId="0" fillId="0" borderId="0" xfId="0" applyNumberFormat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right" vertical="center"/>
    </xf>
    <xf numFmtId="179" fontId="4" fillId="0" borderId="13" xfId="0" applyNumberFormat="1" applyFont="1" applyBorder="1" applyAlignment="1">
      <alignment horizontal="left" vertical="center"/>
    </xf>
    <xf numFmtId="179" fontId="4" fillId="0" borderId="19" xfId="0" applyNumberFormat="1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80" fontId="0" fillId="3" borderId="0" xfId="0" applyNumberFormat="1" applyFill="1" applyAlignment="1" applyProtection="1">
      <alignment horizontal="center" shrinkToFit="1"/>
      <protection locked="0"/>
    </xf>
    <xf numFmtId="0" fontId="27" fillId="0" borderId="1" xfId="0" applyFont="1" applyBorder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7" fillId="0" borderId="9" xfId="0" applyFont="1" applyBorder="1" applyAlignment="1" applyProtection="1">
      <alignment vertical="center" shrinkToFit="1"/>
      <protection locked="0"/>
    </xf>
    <xf numFmtId="179" fontId="0" fillId="5" borderId="24" xfId="0" applyNumberFormat="1" applyFill="1" applyBorder="1"/>
    <xf numFmtId="0" fontId="8" fillId="0" borderId="13" xfId="0" applyFont="1" applyBorder="1" applyAlignment="1" applyProtection="1">
      <alignment horizontal="left" vertical="center" shrinkToFit="1"/>
      <protection locked="0"/>
    </xf>
    <xf numFmtId="0" fontId="8" fillId="0" borderId="19" xfId="0" applyFont="1" applyBorder="1" applyAlignment="1" applyProtection="1">
      <alignment horizontal="left" vertical="center" shrinkToFit="1"/>
      <protection locked="0"/>
    </xf>
    <xf numFmtId="0" fontId="21" fillId="0" borderId="12" xfId="0" applyFont="1" applyBorder="1" applyAlignment="1" applyProtection="1">
      <alignment horizontal="center" vertical="center" shrinkToFit="1"/>
      <protection locked="0"/>
    </xf>
    <xf numFmtId="180" fontId="21" fillId="3" borderId="14" xfId="0" applyNumberFormat="1" applyFont="1" applyFill="1" applyBorder="1" applyAlignment="1" applyProtection="1">
      <alignment horizontal="center" vertical="center"/>
      <protection locked="0"/>
    </xf>
    <xf numFmtId="180" fontId="21" fillId="3" borderId="15" xfId="0" applyNumberFormat="1" applyFont="1" applyFill="1" applyBorder="1" applyAlignment="1" applyProtection="1">
      <alignment horizontal="center" vertical="center"/>
      <protection locked="0"/>
    </xf>
    <xf numFmtId="179" fontId="4" fillId="5" borderId="21" xfId="0" applyNumberFormat="1" applyFont="1" applyFill="1" applyBorder="1" applyAlignment="1">
      <alignment horizontal="center" vertical="center"/>
    </xf>
    <xf numFmtId="179" fontId="4" fillId="5" borderId="24" xfId="0" applyNumberFormat="1" applyFont="1" applyFill="1" applyBorder="1" applyAlignment="1">
      <alignment horizontal="center" vertical="center"/>
    </xf>
    <xf numFmtId="0" fontId="9" fillId="2" borderId="0" xfId="0" applyFont="1" applyFill="1" applyAlignment="1" applyProtection="1">
      <alignment vertical="center" shrinkToFit="1"/>
      <protection locked="0"/>
    </xf>
    <xf numFmtId="0" fontId="21" fillId="3" borderId="14" xfId="0" applyFont="1" applyFill="1" applyBorder="1" applyAlignment="1" applyProtection="1">
      <alignment horizontal="center" vertical="center"/>
      <protection locked="0"/>
    </xf>
    <xf numFmtId="180" fontId="22" fillId="0" borderId="14" xfId="0" applyNumberFormat="1" applyFont="1" applyBorder="1" applyAlignment="1" applyProtection="1">
      <alignment horizontal="center" vertical="center"/>
      <protection locked="0"/>
    </xf>
    <xf numFmtId="180" fontId="22" fillId="0" borderId="15" xfId="0" applyNumberFormat="1" applyFont="1" applyBorder="1" applyAlignment="1" applyProtection="1">
      <alignment horizontal="center" vertical="center"/>
      <protection locked="0"/>
    </xf>
    <xf numFmtId="181" fontId="4" fillId="0" borderId="13" xfId="0" applyNumberFormat="1" applyFont="1" applyBorder="1" applyAlignment="1">
      <alignment horizontal="right" vertical="center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4" fillId="0" borderId="7" xfId="0" applyFont="1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left" vertical="center" shrinkToFit="1"/>
      <protection locked="0"/>
    </xf>
    <xf numFmtId="0" fontId="4" fillId="0" borderId="9" xfId="0" applyFont="1" applyBorder="1" applyAlignment="1" applyProtection="1">
      <alignment horizontal="left" vertical="center" shrinkToFit="1"/>
      <protection locked="0"/>
    </xf>
    <xf numFmtId="180" fontId="25" fillId="4" borderId="43" xfId="0" applyNumberFormat="1" applyFont="1" applyFill="1" applyBorder="1" applyAlignment="1" applyProtection="1">
      <alignment horizontal="center" vertical="center"/>
      <protection locked="0"/>
    </xf>
    <xf numFmtId="180" fontId="25" fillId="4" borderId="44" xfId="0" applyNumberFormat="1" applyFont="1" applyFill="1" applyBorder="1" applyAlignment="1" applyProtection="1">
      <alignment horizontal="center" vertical="center"/>
      <protection locked="0"/>
    </xf>
    <xf numFmtId="180" fontId="25" fillId="4" borderId="45" xfId="0" applyNumberFormat="1" applyFont="1" applyFill="1" applyBorder="1" applyAlignment="1" applyProtection="1">
      <alignment horizontal="center" vertical="center"/>
      <protection locked="0"/>
    </xf>
    <xf numFmtId="180" fontId="25" fillId="4" borderId="46" xfId="0" applyNumberFormat="1" applyFont="1" applyFill="1" applyBorder="1" applyAlignment="1" applyProtection="1">
      <alignment horizontal="center" vertical="center"/>
      <protection locked="0"/>
    </xf>
    <xf numFmtId="180" fontId="25" fillId="4" borderId="47" xfId="0" applyNumberFormat="1" applyFont="1" applyFill="1" applyBorder="1" applyAlignment="1" applyProtection="1">
      <alignment horizontal="center" vertical="center"/>
      <protection locked="0"/>
    </xf>
    <xf numFmtId="180" fontId="25" fillId="4" borderId="3" xfId="0" applyNumberFormat="1" applyFont="1" applyFill="1" applyBorder="1" applyAlignment="1" applyProtection="1">
      <alignment horizontal="center" vertical="center"/>
      <protection locked="0"/>
    </xf>
    <xf numFmtId="180" fontId="25" fillId="4" borderId="48" xfId="0" applyNumberFormat="1" applyFont="1" applyFill="1" applyBorder="1" applyAlignment="1" applyProtection="1">
      <alignment horizontal="center" vertical="center"/>
      <protection locked="0"/>
    </xf>
    <xf numFmtId="180" fontId="24" fillId="3" borderId="37" xfId="0" applyNumberFormat="1" applyFont="1" applyFill="1" applyBorder="1" applyAlignment="1" applyProtection="1">
      <alignment horizontal="center" vertical="center"/>
      <protection locked="0"/>
    </xf>
    <xf numFmtId="180" fontId="24" fillId="3" borderId="40" xfId="0" applyNumberFormat="1" applyFont="1" applyFill="1" applyBorder="1" applyAlignment="1" applyProtection="1">
      <alignment horizontal="center" vertical="center"/>
      <protection locked="0"/>
    </xf>
    <xf numFmtId="180" fontId="24" fillId="3" borderId="38" xfId="0" applyNumberFormat="1" applyFont="1" applyFill="1" applyBorder="1" applyAlignment="1" applyProtection="1">
      <alignment horizontal="center" vertical="center"/>
      <protection locked="0"/>
    </xf>
    <xf numFmtId="180" fontId="24" fillId="3" borderId="41" xfId="0" applyNumberFormat="1" applyFont="1" applyFill="1" applyBorder="1" applyAlignment="1" applyProtection="1">
      <alignment horizontal="center" vertical="center"/>
      <protection locked="0"/>
    </xf>
    <xf numFmtId="180" fontId="24" fillId="3" borderId="39" xfId="0" applyNumberFormat="1" applyFont="1" applyFill="1" applyBorder="1" applyAlignment="1" applyProtection="1">
      <alignment horizontal="center" vertical="center"/>
      <protection locked="0"/>
    </xf>
    <xf numFmtId="180" fontId="24" fillId="3" borderId="42" xfId="0" applyNumberFormat="1" applyFont="1" applyFill="1" applyBorder="1" applyAlignment="1" applyProtection="1">
      <alignment horizontal="center" vertical="center"/>
      <protection locked="0"/>
    </xf>
    <xf numFmtId="179" fontId="22" fillId="0" borderId="25" xfId="0" applyNumberFormat="1" applyFont="1" applyBorder="1" applyAlignment="1" applyProtection="1">
      <alignment horizontal="center" vertical="center"/>
      <protection locked="0"/>
    </xf>
    <xf numFmtId="179" fontId="22" fillId="0" borderId="26" xfId="0" applyNumberFormat="1" applyFont="1" applyBorder="1" applyAlignment="1" applyProtection="1">
      <alignment horizontal="center" vertical="center"/>
      <protection locked="0"/>
    </xf>
    <xf numFmtId="179" fontId="22" fillId="0" borderId="27" xfId="0" applyNumberFormat="1" applyFont="1" applyBorder="1" applyAlignment="1" applyProtection="1">
      <alignment horizontal="center" vertical="center"/>
      <protection locked="0"/>
    </xf>
    <xf numFmtId="179" fontId="22" fillId="0" borderId="14" xfId="0" applyNumberFormat="1" applyFont="1" applyBorder="1" applyAlignment="1" applyProtection="1">
      <alignment horizontal="center" vertical="center"/>
      <protection locked="0"/>
    </xf>
    <xf numFmtId="179" fontId="22" fillId="0" borderId="15" xfId="0" applyNumberFormat="1" applyFont="1" applyBorder="1" applyAlignment="1" applyProtection="1">
      <alignment horizontal="center" vertical="center"/>
      <protection locked="0"/>
    </xf>
    <xf numFmtId="0" fontId="24" fillId="0" borderId="16" xfId="0" applyFont="1" applyBorder="1" applyAlignment="1" applyProtection="1">
      <alignment horizontal="left" vertical="center" wrapText="1" shrinkToFit="1"/>
      <protection locked="0"/>
    </xf>
    <xf numFmtId="0" fontId="24" fillId="0" borderId="28" xfId="0" applyFont="1" applyBorder="1" applyAlignment="1" applyProtection="1">
      <alignment horizontal="left" vertical="center" wrapText="1" shrinkToFit="1"/>
      <protection locked="0"/>
    </xf>
    <xf numFmtId="0" fontId="24" fillId="0" borderId="29" xfId="0" applyFont="1" applyBorder="1" applyAlignment="1" applyProtection="1">
      <alignment horizontal="left" vertical="center" wrapText="1" shrinkToFit="1"/>
      <protection locked="0"/>
    </xf>
    <xf numFmtId="180" fontId="24" fillId="3" borderId="30" xfId="0" applyNumberFormat="1" applyFont="1" applyFill="1" applyBorder="1" applyAlignment="1" applyProtection="1">
      <alignment horizontal="center" vertical="center"/>
      <protection locked="0"/>
    </xf>
    <xf numFmtId="180" fontId="24" fillId="3" borderId="31" xfId="0" applyNumberFormat="1" applyFont="1" applyFill="1" applyBorder="1" applyAlignment="1" applyProtection="1">
      <alignment horizontal="center" vertical="center"/>
      <protection locked="0"/>
    </xf>
    <xf numFmtId="180" fontId="24" fillId="3" borderId="32" xfId="0" applyNumberFormat="1" applyFont="1" applyFill="1" applyBorder="1" applyAlignment="1" applyProtection="1">
      <alignment horizontal="center" vertical="center"/>
      <protection locked="0"/>
    </xf>
    <xf numFmtId="180" fontId="24" fillId="3" borderId="33" xfId="0" applyNumberFormat="1" applyFont="1" applyFill="1" applyBorder="1" applyAlignment="1" applyProtection="1">
      <alignment horizontal="center" vertical="center"/>
      <protection locked="0"/>
    </xf>
    <xf numFmtId="180" fontId="24" fillId="3" borderId="0" xfId="0" applyNumberFormat="1" applyFont="1" applyFill="1" applyAlignment="1" applyProtection="1">
      <alignment horizontal="center" vertical="center"/>
      <protection locked="0"/>
    </xf>
    <xf numFmtId="180" fontId="24" fillId="3" borderId="34" xfId="0" applyNumberFormat="1" applyFont="1" applyFill="1" applyBorder="1" applyAlignment="1" applyProtection="1">
      <alignment horizontal="center" vertical="center"/>
      <protection locked="0"/>
    </xf>
    <xf numFmtId="180" fontId="24" fillId="3" borderId="35" xfId="0" applyNumberFormat="1" applyFont="1" applyFill="1" applyBorder="1" applyAlignment="1" applyProtection="1">
      <alignment horizontal="center" vertical="center"/>
      <protection locked="0"/>
    </xf>
    <xf numFmtId="180" fontId="24" fillId="3" borderId="13" xfId="0" applyNumberFormat="1" applyFont="1" applyFill="1" applyBorder="1" applyAlignment="1" applyProtection="1">
      <alignment horizontal="center" vertical="center"/>
      <protection locked="0"/>
    </xf>
    <xf numFmtId="180" fontId="24" fillId="3" borderId="36" xfId="0" applyNumberFormat="1" applyFont="1" applyFill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1" xfId="0" applyFont="1" applyBorder="1" applyAlignment="1" applyProtection="1">
      <alignment vertical="center" shrinkToFit="1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 wrapText="1"/>
    </xf>
    <xf numFmtId="0" fontId="9" fillId="3" borderId="0" xfId="0" applyFont="1" applyFill="1" applyAlignment="1" applyProtection="1">
      <alignment horizontal="left" vertical="center" shrinkToFit="1"/>
      <protection locked="0"/>
    </xf>
    <xf numFmtId="0" fontId="4" fillId="0" borderId="20" xfId="0" applyFont="1" applyBorder="1" applyAlignment="1">
      <alignment horizontal="center" vertical="center" textRotation="255"/>
    </xf>
    <xf numFmtId="0" fontId="4" fillId="0" borderId="21" xfId="0" applyFont="1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</cellXfs>
  <cellStyles count="4">
    <cellStyle name="11.5" xfId="1" xr:uid="{00000000-0005-0000-0000-000000000000}"/>
    <cellStyle name="Header1" xfId="2" xr:uid="{00000000-0005-0000-0000-000001000000}"/>
    <cellStyle name="Header2" xfId="3" xr:uid="{00000000-0005-0000-0000-000002000000}"/>
    <cellStyle name="標準" xfId="0" builtinId="0"/>
  </cellStyles>
  <dxfs count="2">
    <dxf>
      <font>
        <condense val="0"/>
        <extend val="0"/>
        <color indexed="10"/>
      </font>
      <fill>
        <patternFill>
          <bgColor indexed="47"/>
        </patternFill>
      </fill>
    </dxf>
    <dxf>
      <font>
        <condense val="0"/>
        <extend val="0"/>
        <color indexed="10"/>
      </font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$I$14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fmlaLink="$I$26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checked="Checked" lockText="1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fmlaLink="$I$32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firstButton="1" fmlaLink="$I$35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checked="Checked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fmlaLink="$I$17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I$1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fmlaLink="$I$2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13</xdr:row>
          <xdr:rowOff>0</xdr:rowOff>
        </xdr:from>
        <xdr:to>
          <xdr:col>10</xdr:col>
          <xdr:colOff>104775</xdr:colOff>
          <xdr:row>14</xdr:row>
          <xdr:rowOff>0</xdr:rowOff>
        </xdr:to>
        <xdr:sp macro="" textlink="">
          <xdr:nvSpPr>
            <xdr:cNvPr id="3073" name="Option 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14</xdr:row>
          <xdr:rowOff>0</xdr:rowOff>
        </xdr:from>
        <xdr:to>
          <xdr:col>10</xdr:col>
          <xdr:colOff>104775</xdr:colOff>
          <xdr:row>15</xdr:row>
          <xdr:rowOff>0</xdr:rowOff>
        </xdr:to>
        <xdr:sp macro="" textlink="">
          <xdr:nvSpPr>
            <xdr:cNvPr id="3074" name="Option 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15</xdr:row>
          <xdr:rowOff>0</xdr:rowOff>
        </xdr:from>
        <xdr:to>
          <xdr:col>10</xdr:col>
          <xdr:colOff>104775</xdr:colOff>
          <xdr:row>16</xdr:row>
          <xdr:rowOff>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25</xdr:col>
          <xdr:colOff>0</xdr:colOff>
          <xdr:row>16</xdr:row>
          <xdr:rowOff>0</xdr:rowOff>
        </xdr:to>
        <xdr:sp macro="" textlink="">
          <xdr:nvSpPr>
            <xdr:cNvPr id="3076" name="Group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10</xdr:row>
          <xdr:rowOff>0</xdr:rowOff>
        </xdr:from>
        <xdr:to>
          <xdr:col>10</xdr:col>
          <xdr:colOff>104775</xdr:colOff>
          <xdr:row>11</xdr:row>
          <xdr:rowOff>0</xdr:rowOff>
        </xdr:to>
        <xdr:sp macro="" textlink="">
          <xdr:nvSpPr>
            <xdr:cNvPr id="3077" name="Option Butto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11</xdr:row>
          <xdr:rowOff>0</xdr:rowOff>
        </xdr:from>
        <xdr:to>
          <xdr:col>10</xdr:col>
          <xdr:colOff>104775</xdr:colOff>
          <xdr:row>12</xdr:row>
          <xdr:rowOff>0</xdr:rowOff>
        </xdr:to>
        <xdr:sp macro="" textlink="">
          <xdr:nvSpPr>
            <xdr:cNvPr id="3078" name="Option Butto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12</xdr:row>
          <xdr:rowOff>0</xdr:rowOff>
        </xdr:from>
        <xdr:to>
          <xdr:col>10</xdr:col>
          <xdr:colOff>104775</xdr:colOff>
          <xdr:row>13</xdr:row>
          <xdr:rowOff>0</xdr:rowOff>
        </xdr:to>
        <xdr:sp macro="" textlink="">
          <xdr:nvSpPr>
            <xdr:cNvPr id="3079" name="Option Button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</xdr:row>
          <xdr:rowOff>0</xdr:rowOff>
        </xdr:from>
        <xdr:to>
          <xdr:col>25</xdr:col>
          <xdr:colOff>0</xdr:colOff>
          <xdr:row>13</xdr:row>
          <xdr:rowOff>0</xdr:rowOff>
        </xdr:to>
        <xdr:sp macro="" textlink="">
          <xdr:nvSpPr>
            <xdr:cNvPr id="3080" name="Group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19</xdr:row>
          <xdr:rowOff>0</xdr:rowOff>
        </xdr:from>
        <xdr:to>
          <xdr:col>10</xdr:col>
          <xdr:colOff>104775</xdr:colOff>
          <xdr:row>20</xdr:row>
          <xdr:rowOff>0</xdr:rowOff>
        </xdr:to>
        <xdr:sp macro="" textlink="">
          <xdr:nvSpPr>
            <xdr:cNvPr id="3081" name="Option Button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0</xdr:rowOff>
        </xdr:from>
        <xdr:to>
          <xdr:col>10</xdr:col>
          <xdr:colOff>104775</xdr:colOff>
          <xdr:row>21</xdr:row>
          <xdr:rowOff>0</xdr:rowOff>
        </xdr:to>
        <xdr:sp macro="" textlink="">
          <xdr:nvSpPr>
            <xdr:cNvPr id="3082" name="Option Button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21</xdr:row>
          <xdr:rowOff>0</xdr:rowOff>
        </xdr:from>
        <xdr:to>
          <xdr:col>10</xdr:col>
          <xdr:colOff>104775</xdr:colOff>
          <xdr:row>22</xdr:row>
          <xdr:rowOff>0</xdr:rowOff>
        </xdr:to>
        <xdr:sp macro="" textlink="">
          <xdr:nvSpPr>
            <xdr:cNvPr id="3083" name="Option Button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25</xdr:col>
          <xdr:colOff>0</xdr:colOff>
          <xdr:row>22</xdr:row>
          <xdr:rowOff>0</xdr:rowOff>
        </xdr:to>
        <xdr:sp macro="" textlink="">
          <xdr:nvSpPr>
            <xdr:cNvPr id="3084" name="Group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25</xdr:row>
          <xdr:rowOff>0</xdr:rowOff>
        </xdr:from>
        <xdr:to>
          <xdr:col>10</xdr:col>
          <xdr:colOff>104775</xdr:colOff>
          <xdr:row>26</xdr:row>
          <xdr:rowOff>0</xdr:rowOff>
        </xdr:to>
        <xdr:sp macro="" textlink="">
          <xdr:nvSpPr>
            <xdr:cNvPr id="3085" name="Option Button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26</xdr:row>
          <xdr:rowOff>0</xdr:rowOff>
        </xdr:from>
        <xdr:to>
          <xdr:col>10</xdr:col>
          <xdr:colOff>104775</xdr:colOff>
          <xdr:row>27</xdr:row>
          <xdr:rowOff>0</xdr:rowOff>
        </xdr:to>
        <xdr:sp macro="" textlink="">
          <xdr:nvSpPr>
            <xdr:cNvPr id="3086" name="Option Button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27</xdr:row>
          <xdr:rowOff>0</xdr:rowOff>
        </xdr:from>
        <xdr:to>
          <xdr:col>10</xdr:col>
          <xdr:colOff>104775</xdr:colOff>
          <xdr:row>28</xdr:row>
          <xdr:rowOff>0</xdr:rowOff>
        </xdr:to>
        <xdr:sp macro="" textlink="">
          <xdr:nvSpPr>
            <xdr:cNvPr id="3087" name="Option Button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25</xdr:col>
          <xdr:colOff>0</xdr:colOff>
          <xdr:row>28</xdr:row>
          <xdr:rowOff>0</xdr:rowOff>
        </xdr:to>
        <xdr:sp macro="" textlink="">
          <xdr:nvSpPr>
            <xdr:cNvPr id="3088" name="Group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31</xdr:row>
          <xdr:rowOff>0</xdr:rowOff>
        </xdr:from>
        <xdr:to>
          <xdr:col>10</xdr:col>
          <xdr:colOff>104775</xdr:colOff>
          <xdr:row>32</xdr:row>
          <xdr:rowOff>0</xdr:rowOff>
        </xdr:to>
        <xdr:sp macro="" textlink="">
          <xdr:nvSpPr>
            <xdr:cNvPr id="3089" name="Option Button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32</xdr:row>
          <xdr:rowOff>0</xdr:rowOff>
        </xdr:from>
        <xdr:to>
          <xdr:col>10</xdr:col>
          <xdr:colOff>104775</xdr:colOff>
          <xdr:row>33</xdr:row>
          <xdr:rowOff>0</xdr:rowOff>
        </xdr:to>
        <xdr:sp macro="" textlink="">
          <xdr:nvSpPr>
            <xdr:cNvPr id="3090" name="Option Button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33</xdr:row>
          <xdr:rowOff>0</xdr:rowOff>
        </xdr:from>
        <xdr:to>
          <xdr:col>10</xdr:col>
          <xdr:colOff>104775</xdr:colOff>
          <xdr:row>34</xdr:row>
          <xdr:rowOff>0</xdr:rowOff>
        </xdr:to>
        <xdr:sp macro="" textlink="">
          <xdr:nvSpPr>
            <xdr:cNvPr id="3092" name="Option Button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34</xdr:row>
          <xdr:rowOff>0</xdr:rowOff>
        </xdr:from>
        <xdr:to>
          <xdr:col>10</xdr:col>
          <xdr:colOff>104775</xdr:colOff>
          <xdr:row>35</xdr:row>
          <xdr:rowOff>0</xdr:rowOff>
        </xdr:to>
        <xdr:sp macro="" textlink="">
          <xdr:nvSpPr>
            <xdr:cNvPr id="3093" name="Option Button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35</xdr:row>
          <xdr:rowOff>0</xdr:rowOff>
        </xdr:from>
        <xdr:to>
          <xdr:col>10</xdr:col>
          <xdr:colOff>104775</xdr:colOff>
          <xdr:row>36</xdr:row>
          <xdr:rowOff>0</xdr:rowOff>
        </xdr:to>
        <xdr:sp macro="" textlink="">
          <xdr:nvSpPr>
            <xdr:cNvPr id="3094" name="Option Button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36</xdr:row>
          <xdr:rowOff>0</xdr:rowOff>
        </xdr:from>
        <xdr:to>
          <xdr:col>10</xdr:col>
          <xdr:colOff>104775</xdr:colOff>
          <xdr:row>37</xdr:row>
          <xdr:rowOff>0</xdr:rowOff>
        </xdr:to>
        <xdr:sp macro="" textlink="">
          <xdr:nvSpPr>
            <xdr:cNvPr id="3095" name="Option Button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34</xdr:row>
          <xdr:rowOff>0</xdr:rowOff>
        </xdr:from>
        <xdr:to>
          <xdr:col>25</xdr:col>
          <xdr:colOff>0</xdr:colOff>
          <xdr:row>37</xdr:row>
          <xdr:rowOff>0</xdr:rowOff>
        </xdr:to>
        <xdr:sp macro="" textlink="">
          <xdr:nvSpPr>
            <xdr:cNvPr id="3096" name="Group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25</xdr:col>
          <xdr:colOff>0</xdr:colOff>
          <xdr:row>34</xdr:row>
          <xdr:rowOff>0</xdr:rowOff>
        </xdr:to>
        <xdr:sp macro="" textlink="">
          <xdr:nvSpPr>
            <xdr:cNvPr id="3102" name="Group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16</xdr:row>
          <xdr:rowOff>0</xdr:rowOff>
        </xdr:from>
        <xdr:to>
          <xdr:col>10</xdr:col>
          <xdr:colOff>114300</xdr:colOff>
          <xdr:row>17</xdr:row>
          <xdr:rowOff>0</xdr:rowOff>
        </xdr:to>
        <xdr:sp macro="" textlink="">
          <xdr:nvSpPr>
            <xdr:cNvPr id="3110" name="Option Button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17</xdr:row>
          <xdr:rowOff>0</xdr:rowOff>
        </xdr:from>
        <xdr:to>
          <xdr:col>10</xdr:col>
          <xdr:colOff>114300</xdr:colOff>
          <xdr:row>18</xdr:row>
          <xdr:rowOff>0</xdr:rowOff>
        </xdr:to>
        <xdr:sp macro="" textlink="">
          <xdr:nvSpPr>
            <xdr:cNvPr id="3111" name="Option Button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18</xdr:row>
          <xdr:rowOff>0</xdr:rowOff>
        </xdr:from>
        <xdr:to>
          <xdr:col>10</xdr:col>
          <xdr:colOff>114300</xdr:colOff>
          <xdr:row>19</xdr:row>
          <xdr:rowOff>0</xdr:rowOff>
        </xdr:to>
        <xdr:sp macro="" textlink="">
          <xdr:nvSpPr>
            <xdr:cNvPr id="3112" name="Option Button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5216;&#34899;&#31649;&#29702;&#35506;\010&#22303;&#26408;&#23616;&#23554;&#29992;\000&#32207;&#21209;&#31649;&#29702;&#37096;\040&#25216;&#34899;&#20225;&#30011;&#35506;\&#25216;&#34899;&#25351;&#23566;&#23460;\&#25216;&#34899;&#25351;&#23566;&#65319;\&#32207;&#21512;&#35413;&#20385;&#26041;&#24335;\&#12304;&#35430;&#34892;&#12305;&#24179;&#25104;20&#24180;&#24230;\10.&#24196;&#21407;\-&#24196;&#21407;&#12480;&#12512;&#65288;&#65300;&#24037;&#21306;&#65289;\&#33853;&#26413;&#27770;&#23450;&#23529;&#26619;\1&#12304;&#27161;&#28310;&#12305;&#9314;&#21029;&#32025;&#27096;&#24335;&#31532;8&#21495;&#65288;&#33853;&#26413;&#32773;&#27770;&#23450;&#36039;&#26009;&#65289;&#24195;&#20013;&#20462;&#27491;ver1.2&#12304;&#24196;&#21407;&#12480;&#12512;&#27211;&#26753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8号（決定用）"/>
      <sheetName val="第8-1号（公表用）"/>
      <sheetName val="第8号（審査用）"/>
      <sheetName val="A者"/>
      <sheetName val="B者"/>
      <sheetName val="C者"/>
      <sheetName val="D者"/>
      <sheetName val="E者"/>
      <sheetName val="F者"/>
      <sheetName val="評価項目一覧表"/>
      <sheetName val="整理表 (1)"/>
      <sheetName val="整理表 (2)"/>
      <sheetName val="整理表 (3)"/>
      <sheetName val="整理表 (4)"/>
      <sheetName val="技術(1)"/>
      <sheetName val="技術(2)"/>
      <sheetName val="技術(3)"/>
      <sheetName val="技術(4)"/>
      <sheetName val="技術(1)〔金あり〕"/>
      <sheetName val="技術(2)〔金あり〕"/>
      <sheetName val="技術(3)〔金あり〕"/>
      <sheetName val="技術(4)〔金あり〕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54">
          <cell r="R54" t="str">
            <v>○○対策として工夫が見られるため評価する</v>
          </cell>
        </row>
        <row r="55">
          <cell r="R55" t="str">
            <v>○○○○○○○○○○する工夫が見られ評価できる</v>
          </cell>
        </row>
        <row r="56">
          <cell r="R56" t="str">
            <v>具体的でなく，効果が判断できないため評価しない</v>
          </cell>
        </row>
        <row r="57">
          <cell r="R57" t="str">
            <v>一般的な施工方法であるため評価しない</v>
          </cell>
        </row>
        <row r="58">
          <cell r="R58" t="str">
            <v>具体性がなく，実現不可能であるため評価しない</v>
          </cell>
        </row>
        <row r="59">
          <cell r="R59" t="str">
            <v>提案が認められない</v>
          </cell>
        </row>
        <row r="60">
          <cell r="R60" t="str">
            <v>共通仕様書に明記された事項であるため評価しない</v>
          </cell>
        </row>
        <row r="61">
          <cell r="R61" t="str">
            <v>特記仕様書に明記された事項であるため評価しない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J65"/>
  <sheetViews>
    <sheetView showGridLines="0" tabSelected="1" zoomScaleNormal="100" zoomScaleSheetLayoutView="100" workbookViewId="0">
      <selection activeCell="P13" sqref="P13:Y13"/>
    </sheetView>
  </sheetViews>
  <sheetFormatPr defaultRowHeight="11.25" x14ac:dyDescent="0.15"/>
  <cols>
    <col min="1" max="1" width="1.625" style="1" customWidth="1"/>
    <col min="2" max="2" width="5.125" style="1" customWidth="1"/>
    <col min="3" max="4" width="8" style="1" customWidth="1"/>
    <col min="5" max="6" width="14" style="1" customWidth="1"/>
    <col min="7" max="8" width="8.625" style="1" customWidth="1"/>
    <col min="9" max="9" width="1.625" style="2" customWidth="1"/>
    <col min="10" max="24" width="2.375" style="1" customWidth="1"/>
    <col min="25" max="25" width="10.875" style="1" customWidth="1"/>
    <col min="26" max="26" width="1.625" style="1" customWidth="1"/>
    <col min="27" max="27" width="9" style="2"/>
    <col min="28" max="32" width="4.125" style="2" customWidth="1"/>
    <col min="33" max="36" width="4.125" style="1" customWidth="1"/>
    <col min="37" max="16384" width="9" style="1"/>
  </cols>
  <sheetData>
    <row r="2" spans="2:32" ht="18.75" customHeight="1" x14ac:dyDescent="0.15">
      <c r="B2" s="41" t="s">
        <v>60</v>
      </c>
      <c r="C2" s="42"/>
      <c r="D2" s="42"/>
      <c r="E2" s="42"/>
      <c r="F2" s="42"/>
      <c r="L2" s="105" t="s">
        <v>58</v>
      </c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</row>
    <row r="3" spans="2:32" ht="27" customHeight="1" x14ac:dyDescent="0.15">
      <c r="B3" s="38"/>
      <c r="C3" s="38"/>
      <c r="D3" s="38"/>
      <c r="E3" s="43"/>
      <c r="F3" s="43"/>
      <c r="G3" s="44" t="s">
        <v>55</v>
      </c>
      <c r="H3" s="43"/>
      <c r="I3" s="45"/>
      <c r="J3" s="43"/>
      <c r="K3" s="51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</row>
    <row r="4" spans="2:32" ht="18.75" customHeight="1" x14ac:dyDescent="0.15">
      <c r="B4" s="39"/>
      <c r="C4" s="39"/>
      <c r="D4" s="39"/>
      <c r="K4" s="51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</row>
    <row r="5" spans="2:32" ht="19.5" customHeight="1" x14ac:dyDescent="0.15">
      <c r="B5" s="40"/>
      <c r="C5" s="40"/>
      <c r="D5" s="40"/>
      <c r="E5" s="3"/>
      <c r="F5" s="3"/>
      <c r="H5" s="49"/>
      <c r="I5" s="50"/>
      <c r="J5" s="106"/>
      <c r="K5" s="106"/>
      <c r="L5" s="106"/>
      <c r="M5" s="106"/>
      <c r="N5" s="106"/>
      <c r="O5" s="106"/>
      <c r="P5" s="106"/>
      <c r="Q5" s="106"/>
      <c r="R5" s="106"/>
      <c r="S5" s="106"/>
      <c r="T5" s="106"/>
      <c r="U5" s="106"/>
      <c r="V5" s="106"/>
      <c r="W5" s="106"/>
      <c r="X5" s="106"/>
      <c r="Y5" s="106"/>
    </row>
    <row r="6" spans="2:32" ht="10.5" customHeight="1" x14ac:dyDescent="0.15"/>
    <row r="7" spans="2:32" s="6" customFormat="1" ht="37.5" customHeight="1" x14ac:dyDescent="0.15">
      <c r="B7" s="4" t="s">
        <v>0</v>
      </c>
      <c r="C7" s="107" t="s">
        <v>1</v>
      </c>
      <c r="D7" s="107"/>
      <c r="E7" s="107"/>
      <c r="F7" s="107"/>
      <c r="G7" s="5" t="s">
        <v>2</v>
      </c>
      <c r="H7" s="48" t="s">
        <v>57</v>
      </c>
      <c r="I7" s="108" t="s">
        <v>3</v>
      </c>
      <c r="J7" s="109"/>
      <c r="K7" s="109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10"/>
      <c r="AA7" s="7"/>
      <c r="AB7" s="7"/>
      <c r="AC7" s="7"/>
      <c r="AD7" s="7"/>
      <c r="AE7" s="7"/>
      <c r="AF7" s="7"/>
    </row>
    <row r="8" spans="2:32" ht="16.5" customHeight="1" x14ac:dyDescent="0.15">
      <c r="B8" s="171" t="s">
        <v>4</v>
      </c>
      <c r="C8" s="92" t="s">
        <v>5</v>
      </c>
      <c r="D8" s="93"/>
      <c r="E8" s="76" t="s">
        <v>83</v>
      </c>
      <c r="F8" s="76"/>
      <c r="G8" s="8">
        <v>2</v>
      </c>
      <c r="H8" s="98">
        <f>W10</f>
        <v>0</v>
      </c>
      <c r="I8" s="9"/>
      <c r="J8" s="10"/>
      <c r="K8" s="11" t="s">
        <v>6</v>
      </c>
      <c r="L8" s="99">
        <v>65</v>
      </c>
      <c r="M8" s="99"/>
      <c r="N8" s="10"/>
      <c r="O8" s="10"/>
      <c r="P8" s="11" t="s">
        <v>7</v>
      </c>
      <c r="Q8" s="99">
        <v>65</v>
      </c>
      <c r="R8" s="99"/>
      <c r="S8" s="10"/>
      <c r="T8" s="10"/>
      <c r="U8" s="11" t="s">
        <v>8</v>
      </c>
      <c r="V8" s="99">
        <v>65</v>
      </c>
      <c r="W8" s="99"/>
      <c r="X8" s="12"/>
      <c r="Y8" s="13"/>
      <c r="AA8" s="27" t="s">
        <v>9</v>
      </c>
    </row>
    <row r="9" spans="2:32" ht="16.5" customHeight="1" x14ac:dyDescent="0.15">
      <c r="B9" s="172"/>
      <c r="C9" s="94"/>
      <c r="D9" s="95"/>
      <c r="E9" s="76"/>
      <c r="F9" s="76"/>
      <c r="G9" s="46" t="s">
        <v>51</v>
      </c>
      <c r="H9" s="98"/>
      <c r="I9" s="14"/>
      <c r="J9" s="100" t="s">
        <v>10</v>
      </c>
      <c r="K9" s="100"/>
      <c r="L9" s="100"/>
      <c r="M9" s="100"/>
      <c r="N9" s="100"/>
      <c r="O9" s="100"/>
      <c r="P9" s="101">
        <f>ROUND((ROUNDDOWN(L8,1)+ROUNDDOWN(Q8,1)+ROUNDDOWN(V8,1))/3,1)</f>
        <v>65</v>
      </c>
      <c r="Q9" s="101"/>
      <c r="R9" s="101"/>
      <c r="S9" s="1" t="s">
        <v>11</v>
      </c>
      <c r="T9" s="15" t="s">
        <v>12</v>
      </c>
      <c r="U9" s="16"/>
      <c r="V9" s="16"/>
      <c r="W9" s="16"/>
      <c r="X9" s="16"/>
      <c r="Y9" s="17"/>
    </row>
    <row r="10" spans="2:32" ht="16.5" customHeight="1" x14ac:dyDescent="0.15">
      <c r="B10" s="172"/>
      <c r="C10" s="94"/>
      <c r="D10" s="95"/>
      <c r="E10" s="76"/>
      <c r="F10" s="76"/>
      <c r="G10" s="8">
        <v>0</v>
      </c>
      <c r="H10" s="98"/>
      <c r="I10" s="18"/>
      <c r="J10" s="102" t="str">
        <f>"（"&amp;FIXED(G8,1)&amp;"×（"&amp;FIXED(P9,1)&amp;"－70）÷15） ="</f>
        <v>（2.0×（65.0－70）÷15） =</v>
      </c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3">
        <f>IF(P9&gt;85,G8,IF(P9&lt;70,0,ROUND(G8*(P9-70)/15,1)))</f>
        <v>0</v>
      </c>
      <c r="X10" s="103"/>
      <c r="Y10" s="104"/>
    </row>
    <row r="11" spans="2:32" ht="16.5" customHeight="1" x14ac:dyDescent="0.15">
      <c r="B11" s="172"/>
      <c r="C11" s="94"/>
      <c r="D11" s="95"/>
      <c r="E11" s="76" t="s">
        <v>80</v>
      </c>
      <c r="F11" s="76"/>
      <c r="G11" s="8">
        <v>2</v>
      </c>
      <c r="H11" s="90">
        <f>IF(I11=1,G11,IF(I11=2,G12,G13))</f>
        <v>0</v>
      </c>
      <c r="I11" s="19">
        <v>3</v>
      </c>
      <c r="J11" s="20"/>
      <c r="K11" s="85" t="s">
        <v>68</v>
      </c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6"/>
    </row>
    <row r="12" spans="2:32" ht="16.5" customHeight="1" x14ac:dyDescent="0.15">
      <c r="B12" s="172"/>
      <c r="C12" s="94"/>
      <c r="D12" s="95"/>
      <c r="E12" s="76"/>
      <c r="F12" s="76"/>
      <c r="G12" s="8">
        <v>1</v>
      </c>
      <c r="H12" s="91"/>
      <c r="I12" s="21"/>
      <c r="J12" s="22"/>
      <c r="K12" s="83" t="s">
        <v>69</v>
      </c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7"/>
    </row>
    <row r="13" spans="2:32" ht="16.5" customHeight="1" x14ac:dyDescent="0.15">
      <c r="B13" s="172"/>
      <c r="C13" s="96"/>
      <c r="D13" s="97"/>
      <c r="E13" s="76"/>
      <c r="F13" s="76"/>
      <c r="G13" s="8">
        <v>0</v>
      </c>
      <c r="H13" s="91"/>
      <c r="I13" s="21"/>
      <c r="J13" s="22"/>
      <c r="K13" s="83" t="s">
        <v>65</v>
      </c>
      <c r="L13" s="83"/>
      <c r="M13" s="83"/>
      <c r="N13" s="83"/>
      <c r="O13" s="83"/>
      <c r="P13" s="116"/>
      <c r="Q13" s="116"/>
      <c r="R13" s="116"/>
      <c r="S13" s="116"/>
      <c r="T13" s="116"/>
      <c r="U13" s="116"/>
      <c r="V13" s="116"/>
      <c r="W13" s="116"/>
      <c r="X13" s="116"/>
      <c r="Y13" s="117"/>
    </row>
    <row r="14" spans="2:32" ht="16.5" customHeight="1" x14ac:dyDescent="0.15">
      <c r="B14" s="172"/>
      <c r="C14" s="75" t="s">
        <v>13</v>
      </c>
      <c r="D14" s="75"/>
      <c r="E14" s="76" t="s">
        <v>76</v>
      </c>
      <c r="F14" s="76"/>
      <c r="G14" s="8">
        <v>2</v>
      </c>
      <c r="H14" s="90">
        <f>IF(I14=1,G14,IF(I14=2,G15,G16))</f>
        <v>0</v>
      </c>
      <c r="I14" s="19">
        <v>3</v>
      </c>
      <c r="J14" s="20"/>
      <c r="K14" s="83" t="s">
        <v>52</v>
      </c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7"/>
    </row>
    <row r="15" spans="2:32" ht="16.5" customHeight="1" x14ac:dyDescent="0.15">
      <c r="B15" s="172"/>
      <c r="C15" s="75"/>
      <c r="D15" s="75"/>
      <c r="E15" s="76"/>
      <c r="F15" s="76"/>
      <c r="G15" s="8">
        <v>1</v>
      </c>
      <c r="H15" s="91"/>
      <c r="I15" s="21"/>
      <c r="J15" s="22"/>
      <c r="K15" s="83" t="s">
        <v>53</v>
      </c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7"/>
    </row>
    <row r="16" spans="2:32" ht="16.5" customHeight="1" x14ac:dyDescent="0.15">
      <c r="B16" s="172"/>
      <c r="C16" s="75"/>
      <c r="D16" s="75"/>
      <c r="E16" s="76"/>
      <c r="F16" s="76"/>
      <c r="G16" s="8">
        <v>0</v>
      </c>
      <c r="H16" s="115"/>
      <c r="I16" s="21"/>
      <c r="J16" s="22"/>
      <c r="K16" s="84" t="s">
        <v>54</v>
      </c>
      <c r="L16" s="84"/>
      <c r="M16" s="84"/>
      <c r="N16" s="56"/>
      <c r="O16" s="23"/>
      <c r="P16" s="57"/>
      <c r="Q16" s="57"/>
      <c r="R16" s="57"/>
      <c r="S16" s="57"/>
      <c r="T16" s="57"/>
      <c r="U16" s="57"/>
      <c r="V16" s="57"/>
      <c r="W16" s="57"/>
      <c r="X16" s="57"/>
      <c r="Y16" s="58"/>
    </row>
    <row r="17" spans="2:36" ht="16.5" customHeight="1" x14ac:dyDescent="0.15">
      <c r="B17" s="173"/>
      <c r="C17" s="75" t="s">
        <v>71</v>
      </c>
      <c r="D17" s="75"/>
      <c r="E17" s="76" t="s">
        <v>72</v>
      </c>
      <c r="F17" s="76"/>
      <c r="G17" s="8">
        <v>2</v>
      </c>
      <c r="H17" s="90">
        <f>IF(I17=1,G17,IF(I17=2,G18,G19))</f>
        <v>0</v>
      </c>
      <c r="I17" s="21">
        <v>3</v>
      </c>
      <c r="J17" s="22"/>
      <c r="K17" s="73" t="s">
        <v>73</v>
      </c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4"/>
    </row>
    <row r="18" spans="2:36" ht="16.5" customHeight="1" x14ac:dyDescent="0.15">
      <c r="B18" s="173"/>
      <c r="C18" s="75"/>
      <c r="D18" s="75"/>
      <c r="E18" s="76"/>
      <c r="F18" s="76"/>
      <c r="G18" s="8">
        <v>1</v>
      </c>
      <c r="H18" s="91"/>
      <c r="I18" s="21"/>
      <c r="J18" s="22"/>
      <c r="K18" s="73" t="s">
        <v>74</v>
      </c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4"/>
      <c r="AA18" s="59" t="s">
        <v>56</v>
      </c>
      <c r="AB18" s="59"/>
      <c r="AC18" s="59"/>
      <c r="AD18" s="59"/>
      <c r="AE18" s="59"/>
      <c r="AF18" s="59"/>
      <c r="AG18" s="59"/>
      <c r="AH18" s="59"/>
      <c r="AI18" s="59"/>
      <c r="AJ18" s="59"/>
    </row>
    <row r="19" spans="2:36" ht="16.5" customHeight="1" x14ac:dyDescent="0.15">
      <c r="B19" s="174"/>
      <c r="C19" s="75"/>
      <c r="D19" s="75"/>
      <c r="E19" s="76"/>
      <c r="F19" s="76"/>
      <c r="G19" s="8">
        <v>0</v>
      </c>
      <c r="H19" s="115"/>
      <c r="I19" s="21"/>
      <c r="J19" s="22"/>
      <c r="K19" s="162" t="s">
        <v>75</v>
      </c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3"/>
      <c r="AA19" s="67"/>
      <c r="AB19" s="71" t="s">
        <v>14</v>
      </c>
      <c r="AC19" s="71"/>
      <c r="AD19" s="71"/>
      <c r="AE19" s="71" t="s">
        <v>15</v>
      </c>
      <c r="AF19" s="71"/>
      <c r="AG19" s="71"/>
      <c r="AH19" s="71" t="s">
        <v>16</v>
      </c>
      <c r="AI19" s="71"/>
      <c r="AJ19" s="72"/>
    </row>
    <row r="20" spans="2:36" ht="16.5" customHeight="1" x14ac:dyDescent="0.15">
      <c r="B20" s="169" t="s">
        <v>17</v>
      </c>
      <c r="C20" s="75" t="s">
        <v>18</v>
      </c>
      <c r="D20" s="75"/>
      <c r="E20" s="76" t="s">
        <v>50</v>
      </c>
      <c r="F20" s="76"/>
      <c r="G20" s="8">
        <v>3</v>
      </c>
      <c r="H20" s="90">
        <f>IF(I20=1,G20,IF(I20=2,G21,G22))</f>
        <v>0</v>
      </c>
      <c r="I20" s="19">
        <v>3</v>
      </c>
      <c r="J20" s="20"/>
      <c r="K20" s="165" t="s">
        <v>86</v>
      </c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9"/>
      <c r="AA20" s="118" t="str">
        <f>+E20</f>
        <v>保有資格</v>
      </c>
      <c r="AB20" s="119">
        <v>0</v>
      </c>
      <c r="AC20" s="119"/>
      <c r="AD20" s="119"/>
      <c r="AE20" s="119">
        <v>0</v>
      </c>
      <c r="AF20" s="119"/>
      <c r="AG20" s="119"/>
      <c r="AH20" s="119">
        <v>0</v>
      </c>
      <c r="AI20" s="119"/>
      <c r="AJ20" s="120"/>
    </row>
    <row r="21" spans="2:36" ht="16.5" customHeight="1" x14ac:dyDescent="0.15">
      <c r="B21" s="169"/>
      <c r="C21" s="75"/>
      <c r="D21" s="75"/>
      <c r="E21" s="76"/>
      <c r="F21" s="76"/>
      <c r="G21" s="8">
        <v>1.5</v>
      </c>
      <c r="H21" s="91"/>
      <c r="I21" s="21"/>
      <c r="J21" s="22"/>
      <c r="K21" s="83" t="s">
        <v>87</v>
      </c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7"/>
      <c r="AA21" s="118"/>
      <c r="AB21" s="119"/>
      <c r="AC21" s="119"/>
      <c r="AD21" s="119"/>
      <c r="AE21" s="119"/>
      <c r="AF21" s="119"/>
      <c r="AG21" s="119"/>
      <c r="AH21" s="119"/>
      <c r="AI21" s="119"/>
      <c r="AJ21" s="120"/>
    </row>
    <row r="22" spans="2:36" ht="16.5" customHeight="1" x14ac:dyDescent="0.15">
      <c r="B22" s="169"/>
      <c r="C22" s="75"/>
      <c r="D22" s="75"/>
      <c r="E22" s="76"/>
      <c r="F22" s="76"/>
      <c r="G22" s="8">
        <v>0</v>
      </c>
      <c r="H22" s="91"/>
      <c r="I22" s="24"/>
      <c r="J22" s="25"/>
      <c r="K22" s="88" t="s">
        <v>54</v>
      </c>
      <c r="L22" s="88"/>
      <c r="M22" s="88"/>
      <c r="N22" s="88"/>
      <c r="O22" s="54"/>
      <c r="P22" s="116"/>
      <c r="Q22" s="116"/>
      <c r="R22" s="116"/>
      <c r="S22" s="116"/>
      <c r="T22" s="116"/>
      <c r="U22" s="116"/>
      <c r="V22" s="116"/>
      <c r="W22" s="116"/>
      <c r="X22" s="116"/>
      <c r="Y22" s="117"/>
      <c r="AA22" s="118"/>
      <c r="AB22" s="119"/>
      <c r="AC22" s="119"/>
      <c r="AD22" s="119"/>
      <c r="AE22" s="119"/>
      <c r="AF22" s="119"/>
      <c r="AG22" s="119"/>
      <c r="AH22" s="119"/>
      <c r="AI22" s="119"/>
      <c r="AJ22" s="120"/>
    </row>
    <row r="23" spans="2:36" ht="16.5" customHeight="1" x14ac:dyDescent="0.15">
      <c r="B23" s="169"/>
      <c r="C23" s="75" t="s">
        <v>19</v>
      </c>
      <c r="D23" s="75"/>
      <c r="E23" s="76" t="s">
        <v>79</v>
      </c>
      <c r="F23" s="76"/>
      <c r="G23" s="8">
        <v>3</v>
      </c>
      <c r="H23" s="90">
        <f>W25</f>
        <v>0</v>
      </c>
      <c r="I23" s="32"/>
      <c r="J23" s="100" t="s">
        <v>20</v>
      </c>
      <c r="K23" s="100"/>
      <c r="L23" s="100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52"/>
      <c r="Y23" s="53"/>
      <c r="AA23" s="68" t="s">
        <v>21</v>
      </c>
      <c r="AB23" s="124">
        <v>25</v>
      </c>
      <c r="AC23" s="124"/>
      <c r="AD23" s="60" t="s">
        <v>22</v>
      </c>
      <c r="AE23" s="124">
        <v>25</v>
      </c>
      <c r="AF23" s="124"/>
      <c r="AG23" s="60" t="s">
        <v>22</v>
      </c>
      <c r="AH23" s="124">
        <v>25</v>
      </c>
      <c r="AI23" s="124"/>
      <c r="AJ23" s="61" t="s">
        <v>22</v>
      </c>
    </row>
    <row r="24" spans="2:36" ht="16.5" customHeight="1" x14ac:dyDescent="0.15">
      <c r="B24" s="169"/>
      <c r="C24" s="75"/>
      <c r="D24" s="75"/>
      <c r="E24" s="76"/>
      <c r="F24" s="76"/>
      <c r="G24" s="46" t="s">
        <v>51</v>
      </c>
      <c r="H24" s="121"/>
      <c r="I24" s="26"/>
      <c r="J24" s="100" t="s">
        <v>23</v>
      </c>
      <c r="K24" s="100"/>
      <c r="L24" s="100"/>
      <c r="M24" s="100"/>
      <c r="N24" s="100"/>
      <c r="O24" s="111">
        <v>25</v>
      </c>
      <c r="P24" s="111"/>
      <c r="Q24" s="1" t="s">
        <v>22</v>
      </c>
      <c r="S24" s="27"/>
      <c r="T24" s="28"/>
      <c r="U24" s="28"/>
      <c r="V24" s="28"/>
      <c r="W24" s="28"/>
      <c r="X24" s="28"/>
      <c r="Y24" s="29"/>
      <c r="AA24" s="118" t="s">
        <v>24</v>
      </c>
      <c r="AB24" s="125">
        <f>IF(AB23&gt;50,G23,IF(AB23&lt;25,0,ROUND(G23*(AB23-25)/25,1)))</f>
        <v>0</v>
      </c>
      <c r="AC24" s="125"/>
      <c r="AD24" s="125"/>
      <c r="AE24" s="125">
        <f>IF(AE23&gt;50,G23,IF(AE23&lt;25,0,ROUND(G23*(AE23-25)/25,1)))</f>
        <v>0</v>
      </c>
      <c r="AF24" s="125"/>
      <c r="AG24" s="125"/>
      <c r="AH24" s="125">
        <f>IF(AH23&gt;50,G23,IF(AH23&lt;25,0,ROUND(G23*(AH23-25)/25,1)))</f>
        <v>0</v>
      </c>
      <c r="AI24" s="125"/>
      <c r="AJ24" s="126"/>
    </row>
    <row r="25" spans="2:36" ht="16.5" customHeight="1" x14ac:dyDescent="0.15">
      <c r="B25" s="169"/>
      <c r="C25" s="75"/>
      <c r="D25" s="75"/>
      <c r="E25" s="76"/>
      <c r="F25" s="76"/>
      <c r="G25" s="8">
        <v>0</v>
      </c>
      <c r="H25" s="122"/>
      <c r="I25" s="18"/>
      <c r="J25" s="127" t="str">
        <f>IF(O24&lt;=25,"25単位以下　＝","（"&amp;FIXED(G23,1)&amp;"×（"&amp;FIXED(O24,1)&amp;"－25）÷25）） =")</f>
        <v>25単位以下　＝</v>
      </c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03">
        <f>IF(O24&gt;50,G23,IF(O24&lt;25,0,ROUND(G23*(O24-25)/25,1)))</f>
        <v>0</v>
      </c>
      <c r="X25" s="103"/>
      <c r="Y25" s="104"/>
      <c r="AA25" s="118"/>
      <c r="AB25" s="125">
        <f>IF(T24&gt;50,L23,IF(T24&lt;25,0,ROUND(L23*(T24-25)/25,1)))</f>
        <v>0</v>
      </c>
      <c r="AC25" s="125"/>
      <c r="AD25" s="125"/>
      <c r="AE25" s="125">
        <f>IF(W24&gt;50,O23,IF(W24&lt;25,0,ROUND(O23*(W24-25)/25,1)))</f>
        <v>0</v>
      </c>
      <c r="AF25" s="125"/>
      <c r="AG25" s="125"/>
      <c r="AH25" s="125">
        <f>IF(Z24&gt;50,R23,IF(Z24&lt;25,0,ROUND(R23*(Z24-25)/25,1)))</f>
        <v>0</v>
      </c>
      <c r="AI25" s="125"/>
      <c r="AJ25" s="126"/>
    </row>
    <row r="26" spans="2:36" ht="16.5" customHeight="1" x14ac:dyDescent="0.15">
      <c r="B26" s="169"/>
      <c r="C26" s="77" t="s">
        <v>25</v>
      </c>
      <c r="D26" s="78"/>
      <c r="E26" s="76" t="s">
        <v>84</v>
      </c>
      <c r="F26" s="76"/>
      <c r="G26" s="8">
        <v>7</v>
      </c>
      <c r="H26" s="90">
        <f>IF(I26=1,G26,IF(I26=2,G27,G28))</f>
        <v>0</v>
      </c>
      <c r="I26" s="30">
        <v>3</v>
      </c>
      <c r="J26" s="31"/>
      <c r="K26" s="128" t="s">
        <v>77</v>
      </c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9"/>
      <c r="AA26" s="118" t="s">
        <v>26</v>
      </c>
      <c r="AB26" s="119">
        <v>6</v>
      </c>
      <c r="AC26" s="119"/>
      <c r="AD26" s="119"/>
      <c r="AE26" s="119">
        <v>0</v>
      </c>
      <c r="AF26" s="119"/>
      <c r="AG26" s="119"/>
      <c r="AH26" s="119">
        <v>3</v>
      </c>
      <c r="AI26" s="119"/>
      <c r="AJ26" s="120"/>
    </row>
    <row r="27" spans="2:36" ht="16.5" customHeight="1" x14ac:dyDescent="0.15">
      <c r="B27" s="169"/>
      <c r="C27" s="79"/>
      <c r="D27" s="80"/>
      <c r="E27" s="76"/>
      <c r="F27" s="76"/>
      <c r="G27" s="8">
        <v>3.5</v>
      </c>
      <c r="H27" s="91"/>
      <c r="I27" s="26"/>
      <c r="J27" s="31"/>
      <c r="K27" s="130" t="s">
        <v>78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1"/>
      <c r="AA27" s="118"/>
      <c r="AB27" s="119"/>
      <c r="AC27" s="119"/>
      <c r="AD27" s="119"/>
      <c r="AE27" s="119"/>
      <c r="AF27" s="119"/>
      <c r="AG27" s="119"/>
      <c r="AH27" s="119"/>
      <c r="AI27" s="119"/>
      <c r="AJ27" s="120"/>
    </row>
    <row r="28" spans="2:36" ht="16.5" customHeight="1" x14ac:dyDescent="0.15">
      <c r="B28" s="169"/>
      <c r="C28" s="79"/>
      <c r="D28" s="80"/>
      <c r="E28" s="76"/>
      <c r="F28" s="76"/>
      <c r="G28" s="8">
        <v>0</v>
      </c>
      <c r="H28" s="91"/>
      <c r="I28" s="24"/>
      <c r="J28" s="31"/>
      <c r="K28" s="88" t="s">
        <v>54</v>
      </c>
      <c r="L28" s="88"/>
      <c r="M28" s="88"/>
      <c r="N28" s="88"/>
      <c r="O28" s="23"/>
      <c r="P28" s="116"/>
      <c r="Q28" s="116"/>
      <c r="R28" s="116"/>
      <c r="S28" s="116"/>
      <c r="T28" s="116"/>
      <c r="U28" s="116"/>
      <c r="V28" s="116"/>
      <c r="W28" s="116"/>
      <c r="X28" s="116"/>
      <c r="Y28" s="117"/>
      <c r="AA28" s="118"/>
      <c r="AB28" s="119"/>
      <c r="AC28" s="119"/>
      <c r="AD28" s="119"/>
      <c r="AE28" s="119"/>
      <c r="AF28" s="119"/>
      <c r="AG28" s="119"/>
      <c r="AH28" s="119"/>
      <c r="AI28" s="119"/>
      <c r="AJ28" s="120"/>
    </row>
    <row r="29" spans="2:36" ht="16.5" customHeight="1" x14ac:dyDescent="0.15">
      <c r="B29" s="169"/>
      <c r="C29" s="79"/>
      <c r="D29" s="80"/>
      <c r="E29" s="112" t="s">
        <v>85</v>
      </c>
      <c r="F29" s="112"/>
      <c r="G29" s="8">
        <v>6</v>
      </c>
      <c r="H29" s="98">
        <f>W31</f>
        <v>0</v>
      </c>
      <c r="I29" s="9"/>
      <c r="J29" s="10"/>
      <c r="K29" s="11" t="s">
        <v>6</v>
      </c>
      <c r="L29" s="99">
        <v>65</v>
      </c>
      <c r="M29" s="99"/>
      <c r="N29" s="10"/>
      <c r="O29" s="10"/>
      <c r="P29" s="11" t="s">
        <v>7</v>
      </c>
      <c r="Q29" s="99">
        <v>65</v>
      </c>
      <c r="R29" s="99"/>
      <c r="S29" s="10"/>
      <c r="T29" s="10"/>
      <c r="U29" s="11" t="s">
        <v>8</v>
      </c>
      <c r="V29" s="99">
        <v>65</v>
      </c>
      <c r="W29" s="99"/>
      <c r="X29" s="12"/>
      <c r="Y29" s="13"/>
      <c r="AA29" s="68" t="s">
        <v>27</v>
      </c>
      <c r="AB29" s="62">
        <v>65</v>
      </c>
      <c r="AC29" s="62">
        <v>65</v>
      </c>
      <c r="AD29" s="62">
        <v>65</v>
      </c>
      <c r="AE29" s="62">
        <v>65</v>
      </c>
      <c r="AF29" s="62">
        <v>65</v>
      </c>
      <c r="AG29" s="62">
        <v>65</v>
      </c>
      <c r="AH29" s="62">
        <v>65</v>
      </c>
      <c r="AI29" s="62">
        <v>65</v>
      </c>
      <c r="AJ29" s="63">
        <v>65</v>
      </c>
    </row>
    <row r="30" spans="2:36" ht="16.5" customHeight="1" x14ac:dyDescent="0.15">
      <c r="B30" s="169"/>
      <c r="C30" s="79"/>
      <c r="D30" s="80"/>
      <c r="E30" s="112"/>
      <c r="F30" s="112"/>
      <c r="G30" s="46" t="s">
        <v>51</v>
      </c>
      <c r="H30" s="98"/>
      <c r="I30" s="14"/>
      <c r="J30" s="100" t="s">
        <v>10</v>
      </c>
      <c r="K30" s="100"/>
      <c r="L30" s="100"/>
      <c r="M30" s="100"/>
      <c r="N30" s="100"/>
      <c r="O30" s="100"/>
      <c r="P30" s="101">
        <f>ROUND((ROUNDDOWN(L29,1)+ROUNDDOWN(Q29,1)+ROUNDDOWN(V29,1))/3,1)</f>
        <v>65</v>
      </c>
      <c r="Q30" s="101"/>
      <c r="R30" s="101"/>
      <c r="S30" s="1" t="s">
        <v>11</v>
      </c>
      <c r="T30" s="15" t="s">
        <v>12</v>
      </c>
      <c r="U30" s="113"/>
      <c r="V30" s="113"/>
      <c r="W30" s="113"/>
      <c r="X30" s="113"/>
      <c r="Y30" s="114"/>
      <c r="AA30" s="69" t="s">
        <v>28</v>
      </c>
      <c r="AB30" s="145">
        <f>ROUND((ROUNDDOWN(AB29,1)+ROUNDDOWN(AC29,1)+ROUNDDOWN(AD29,1))/3,1)</f>
        <v>65</v>
      </c>
      <c r="AC30" s="146"/>
      <c r="AD30" s="147"/>
      <c r="AE30" s="148">
        <f>ROUND((AE29+AF29+AG29)/3,1)</f>
        <v>65</v>
      </c>
      <c r="AF30" s="148"/>
      <c r="AG30" s="148"/>
      <c r="AH30" s="148">
        <f>ROUND((AH29+AI29+AJ29)/3,1)</f>
        <v>65</v>
      </c>
      <c r="AI30" s="148"/>
      <c r="AJ30" s="149"/>
    </row>
    <row r="31" spans="2:36" ht="16.5" customHeight="1" x14ac:dyDescent="0.15">
      <c r="B31" s="169"/>
      <c r="C31" s="79"/>
      <c r="D31" s="80"/>
      <c r="E31" s="112"/>
      <c r="F31" s="112"/>
      <c r="G31" s="8">
        <v>0</v>
      </c>
      <c r="H31" s="98"/>
      <c r="I31" s="18"/>
      <c r="J31" s="102" t="str">
        <f>"（"&amp;FIXED(G29,1)&amp;"×（"&amp;FIXED(P30,1)&amp;"－70）÷15） ="</f>
        <v>（6.0×（65.0－70）÷15） =</v>
      </c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3">
        <f>IF(P30&gt;85,G29,IF(P30&lt;70,0,ROUND(G29*(P30-70)/15,1)))</f>
        <v>0</v>
      </c>
      <c r="X31" s="103"/>
      <c r="Y31" s="104"/>
      <c r="AA31" s="69" t="s">
        <v>29</v>
      </c>
      <c r="AB31" s="125">
        <f>IF(AB30&gt;80,G29,IF(AB30&lt;70,0,ROUND(G29*(AB30-70)/10,1)))</f>
        <v>0</v>
      </c>
      <c r="AC31" s="125"/>
      <c r="AD31" s="125"/>
      <c r="AE31" s="125">
        <f>IF(AE30&gt;80,G29,IF(AE30&lt;70,0,ROUND(G29*(AE30-70)/10,1)))</f>
        <v>0</v>
      </c>
      <c r="AF31" s="125"/>
      <c r="AG31" s="125"/>
      <c r="AH31" s="125">
        <f>IF(AH30&gt;80,G29,IF(AH30&lt;70,0,ROUND(G29*(AH30-70)/10,1)))</f>
        <v>0</v>
      </c>
      <c r="AI31" s="125"/>
      <c r="AJ31" s="126"/>
    </row>
    <row r="32" spans="2:36" ht="16.5" customHeight="1" x14ac:dyDescent="0.15">
      <c r="B32" s="169"/>
      <c r="C32" s="79"/>
      <c r="D32" s="80"/>
      <c r="E32" s="89" t="s">
        <v>81</v>
      </c>
      <c r="F32" s="89"/>
      <c r="G32" s="8">
        <v>3</v>
      </c>
      <c r="H32" s="90">
        <f>IF(I32=1,G32,IF(I32=2,G33,G34))</f>
        <v>0</v>
      </c>
      <c r="I32" s="19">
        <v>3</v>
      </c>
      <c r="J32" s="20"/>
      <c r="K32" s="85" t="s">
        <v>63</v>
      </c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6"/>
      <c r="AA32" s="150" t="s">
        <v>67</v>
      </c>
      <c r="AB32" s="153">
        <v>0</v>
      </c>
      <c r="AC32" s="154"/>
      <c r="AD32" s="155"/>
      <c r="AE32" s="139">
        <v>0</v>
      </c>
      <c r="AF32" s="139"/>
      <c r="AG32" s="139"/>
      <c r="AH32" s="139">
        <v>0</v>
      </c>
      <c r="AI32" s="139"/>
      <c r="AJ32" s="140"/>
    </row>
    <row r="33" spans="2:36" ht="16.5" customHeight="1" x14ac:dyDescent="0.15">
      <c r="B33" s="169"/>
      <c r="C33" s="79"/>
      <c r="D33" s="80"/>
      <c r="E33" s="89"/>
      <c r="F33" s="89"/>
      <c r="G33" s="8">
        <v>1.5</v>
      </c>
      <c r="H33" s="91"/>
      <c r="I33" s="21"/>
      <c r="J33" s="22"/>
      <c r="K33" s="83" t="s">
        <v>64</v>
      </c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7"/>
      <c r="AA33" s="151"/>
      <c r="AB33" s="156"/>
      <c r="AC33" s="157"/>
      <c r="AD33" s="158"/>
      <c r="AE33" s="141"/>
      <c r="AF33" s="141"/>
      <c r="AG33" s="141"/>
      <c r="AH33" s="141"/>
      <c r="AI33" s="141"/>
      <c r="AJ33" s="142"/>
    </row>
    <row r="34" spans="2:36" ht="16.5" customHeight="1" x14ac:dyDescent="0.15">
      <c r="B34" s="169"/>
      <c r="C34" s="81"/>
      <c r="D34" s="82"/>
      <c r="E34" s="89"/>
      <c r="F34" s="89"/>
      <c r="G34" s="8">
        <v>0</v>
      </c>
      <c r="H34" s="91"/>
      <c r="I34" s="21"/>
      <c r="J34" s="25"/>
      <c r="K34" s="88" t="s">
        <v>65</v>
      </c>
      <c r="L34" s="88"/>
      <c r="M34" s="88"/>
      <c r="N34" s="88"/>
      <c r="O34" s="88"/>
      <c r="P34" s="116"/>
      <c r="Q34" s="116"/>
      <c r="R34" s="116"/>
      <c r="S34" s="116"/>
      <c r="T34" s="116"/>
      <c r="U34" s="116"/>
      <c r="V34" s="116"/>
      <c r="W34" s="116"/>
      <c r="X34" s="116"/>
      <c r="Y34" s="117"/>
      <c r="AA34" s="152"/>
      <c r="AB34" s="159"/>
      <c r="AC34" s="160"/>
      <c r="AD34" s="161"/>
      <c r="AE34" s="143"/>
      <c r="AF34" s="143"/>
      <c r="AG34" s="143"/>
      <c r="AH34" s="143"/>
      <c r="AI34" s="143"/>
      <c r="AJ34" s="144"/>
    </row>
    <row r="35" spans="2:36" ht="16.5" customHeight="1" x14ac:dyDescent="0.15">
      <c r="B35" s="169" t="s">
        <v>30</v>
      </c>
      <c r="C35" s="75" t="s">
        <v>18</v>
      </c>
      <c r="D35" s="75"/>
      <c r="E35" s="164" t="s">
        <v>50</v>
      </c>
      <c r="F35" s="164"/>
      <c r="G35" s="8">
        <v>5</v>
      </c>
      <c r="H35" s="90">
        <f>IF(I35=1,G35,IF(I35=2,G36,G37))</f>
        <v>0</v>
      </c>
      <c r="I35" s="19">
        <v>3</v>
      </c>
      <c r="J35" s="20"/>
      <c r="K35" s="165" t="s">
        <v>86</v>
      </c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9"/>
      <c r="AA35" s="64" t="s">
        <v>31</v>
      </c>
      <c r="AB35" s="136">
        <f>AB20+AB24+AB26+AB31+AB32</f>
        <v>6</v>
      </c>
      <c r="AC35" s="137"/>
      <c r="AD35" s="138"/>
      <c r="AE35" s="132">
        <f>AE20+AE24+AE26+AE31+AE32</f>
        <v>0</v>
      </c>
      <c r="AF35" s="133"/>
      <c r="AG35" s="134"/>
      <c r="AH35" s="132">
        <f>AH20+AH24+AH26+AH31+AH32</f>
        <v>3</v>
      </c>
      <c r="AI35" s="133"/>
      <c r="AJ35" s="135"/>
    </row>
    <row r="36" spans="2:36" ht="16.5" customHeight="1" x14ac:dyDescent="0.15">
      <c r="B36" s="169"/>
      <c r="C36" s="75"/>
      <c r="D36" s="75"/>
      <c r="E36" s="164"/>
      <c r="F36" s="164"/>
      <c r="G36" s="8">
        <v>2.5</v>
      </c>
      <c r="H36" s="91"/>
      <c r="I36" s="21"/>
      <c r="J36" s="22"/>
      <c r="K36" s="83" t="s">
        <v>87</v>
      </c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7"/>
      <c r="AA36" s="59" t="s">
        <v>32</v>
      </c>
      <c r="AB36" s="65"/>
      <c r="AC36" s="65"/>
      <c r="AD36" s="65"/>
      <c r="AE36" s="65"/>
      <c r="AF36" s="65"/>
      <c r="AG36" s="65"/>
      <c r="AH36" s="65"/>
      <c r="AI36" s="65"/>
      <c r="AJ36" s="65"/>
    </row>
    <row r="37" spans="2:36" ht="16.5" customHeight="1" x14ac:dyDescent="0.15">
      <c r="B37" s="169"/>
      <c r="C37" s="75"/>
      <c r="D37" s="75"/>
      <c r="E37" s="164"/>
      <c r="F37" s="164"/>
      <c r="G37" s="8">
        <v>0</v>
      </c>
      <c r="H37" s="91"/>
      <c r="I37" s="24"/>
      <c r="J37" s="25"/>
      <c r="K37" s="88" t="s">
        <v>54</v>
      </c>
      <c r="L37" s="88"/>
      <c r="M37" s="88"/>
      <c r="N37" s="88"/>
      <c r="O37" s="54"/>
      <c r="P37" s="116"/>
      <c r="Q37" s="116"/>
      <c r="R37" s="116"/>
      <c r="S37" s="116"/>
      <c r="T37" s="116"/>
      <c r="U37" s="116"/>
      <c r="V37" s="116"/>
      <c r="W37" s="116"/>
      <c r="X37" s="116"/>
      <c r="Y37" s="117"/>
      <c r="AA37" s="59" t="s">
        <v>70</v>
      </c>
      <c r="AB37" s="59"/>
      <c r="AC37" s="59"/>
      <c r="AD37" s="59"/>
      <c r="AE37" s="59"/>
      <c r="AF37" s="59"/>
      <c r="AG37" s="59"/>
      <c r="AH37" s="59"/>
      <c r="AI37" s="59"/>
      <c r="AJ37" s="59"/>
    </row>
    <row r="38" spans="2:36" ht="16.5" customHeight="1" x14ac:dyDescent="0.15">
      <c r="B38" s="169"/>
      <c r="C38" s="75" t="s">
        <v>19</v>
      </c>
      <c r="D38" s="75"/>
      <c r="E38" s="89" t="s">
        <v>82</v>
      </c>
      <c r="F38" s="89"/>
      <c r="G38" s="8">
        <v>5</v>
      </c>
      <c r="H38" s="90">
        <f>W40</f>
        <v>0</v>
      </c>
      <c r="I38" s="32"/>
      <c r="J38" s="100" t="s">
        <v>20</v>
      </c>
      <c r="K38" s="100"/>
      <c r="L38" s="10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52"/>
      <c r="Y38" s="53"/>
      <c r="AA38" s="66"/>
      <c r="AB38" s="66"/>
      <c r="AC38" s="66"/>
      <c r="AD38" s="66"/>
      <c r="AE38" s="66"/>
      <c r="AF38" s="66"/>
      <c r="AG38" s="70"/>
      <c r="AH38" s="70"/>
      <c r="AI38" s="70"/>
      <c r="AJ38" s="70"/>
    </row>
    <row r="39" spans="2:36" ht="16.5" customHeight="1" x14ac:dyDescent="0.15">
      <c r="B39" s="169"/>
      <c r="C39" s="75"/>
      <c r="D39" s="75"/>
      <c r="E39" s="89"/>
      <c r="F39" s="89"/>
      <c r="G39" s="46" t="s">
        <v>51</v>
      </c>
      <c r="H39" s="121"/>
      <c r="I39" s="26"/>
      <c r="J39" s="100" t="s">
        <v>23</v>
      </c>
      <c r="K39" s="100"/>
      <c r="L39" s="100"/>
      <c r="M39" s="100"/>
      <c r="N39" s="100"/>
      <c r="O39" s="111">
        <v>25</v>
      </c>
      <c r="P39" s="111"/>
      <c r="Q39" s="1" t="s">
        <v>22</v>
      </c>
      <c r="S39" s="27"/>
      <c r="T39" s="28"/>
      <c r="U39" s="28"/>
      <c r="V39" s="28"/>
      <c r="W39" s="28"/>
      <c r="X39" s="28"/>
      <c r="Y39" s="29"/>
    </row>
    <row r="40" spans="2:36" ht="16.5" customHeight="1" x14ac:dyDescent="0.15">
      <c r="B40" s="169"/>
      <c r="C40" s="75"/>
      <c r="D40" s="75"/>
      <c r="E40" s="89"/>
      <c r="F40" s="89"/>
      <c r="G40" s="8">
        <v>0</v>
      </c>
      <c r="H40" s="122"/>
      <c r="I40" s="18"/>
      <c r="J40" s="127" t="str">
        <f>IF(O39&lt;=25,"25単位以下　＝","（"&amp;FIXED(G38,1)&amp;"×（"&amp;FIXED(O39,1)&amp;"－25）÷25）） =")</f>
        <v>25単位以下　＝</v>
      </c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03">
        <f>IF(O39&gt;50,G38,IF(O39&lt;25,0,ROUND(G38*(O39-25)/25,1)))</f>
        <v>0</v>
      </c>
      <c r="X40" s="103"/>
      <c r="Y40" s="104"/>
    </row>
    <row r="41" spans="2:36" ht="18" customHeight="1" x14ac:dyDescent="0.15">
      <c r="B41" s="166" t="s">
        <v>59</v>
      </c>
      <c r="C41" s="167"/>
      <c r="D41" s="167"/>
      <c r="E41" s="167"/>
      <c r="F41" s="168"/>
      <c r="G41" s="8">
        <f>G38+G35+G32+G29+G26+G23+G20+G17+G14+G11+G8</f>
        <v>40</v>
      </c>
      <c r="H41" s="47">
        <f>SUM(H8:H40)</f>
        <v>0</v>
      </c>
      <c r="I41" s="33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5"/>
    </row>
    <row r="47" spans="2:36" ht="13.5" x14ac:dyDescent="0.15">
      <c r="C47" t="s">
        <v>33</v>
      </c>
      <c r="D47" s="36" t="s">
        <v>36</v>
      </c>
      <c r="E47" s="36"/>
      <c r="F47" s="36"/>
    </row>
    <row r="48" spans="2:36" ht="13.5" x14ac:dyDescent="0.15">
      <c r="C48"/>
      <c r="D48" s="55" t="s">
        <v>61</v>
      </c>
      <c r="E48" s="36"/>
      <c r="F48" s="36"/>
    </row>
    <row r="49" spans="3:6" ht="13.5" x14ac:dyDescent="0.15">
      <c r="C49"/>
      <c r="D49" s="36" t="s">
        <v>34</v>
      </c>
      <c r="E49" s="36"/>
      <c r="F49" s="36"/>
    </row>
    <row r="50" spans="3:6" ht="13.5" x14ac:dyDescent="0.15">
      <c r="C50"/>
      <c r="D50" s="55" t="s">
        <v>62</v>
      </c>
      <c r="E50" s="36"/>
      <c r="F50" s="36"/>
    </row>
    <row r="51" spans="3:6" ht="13.5" x14ac:dyDescent="0.15">
      <c r="C51"/>
      <c r="D51" s="36" t="s">
        <v>37</v>
      </c>
      <c r="E51" s="36"/>
      <c r="F51" s="36"/>
    </row>
    <row r="52" spans="3:6" ht="13.5" x14ac:dyDescent="0.15">
      <c r="C52"/>
      <c r="D52" t="s">
        <v>38</v>
      </c>
      <c r="E52" s="36"/>
      <c r="F52" s="36"/>
    </row>
    <row r="53" spans="3:6" ht="13.5" x14ac:dyDescent="0.15">
      <c r="C53"/>
      <c r="D53" s="36" t="s">
        <v>39</v>
      </c>
      <c r="E53" s="36"/>
      <c r="F53" s="36"/>
    </row>
    <row r="54" spans="3:6" ht="13.5" x14ac:dyDescent="0.15">
      <c r="C54"/>
      <c r="D54" t="s">
        <v>40</v>
      </c>
      <c r="E54" s="36"/>
      <c r="F54" s="36"/>
    </row>
    <row r="55" spans="3:6" ht="13.5" x14ac:dyDescent="0.15">
      <c r="C55"/>
      <c r="D55" s="36" t="s">
        <v>41</v>
      </c>
      <c r="E55" s="36"/>
      <c r="F55" s="36"/>
    </row>
    <row r="56" spans="3:6" ht="13.5" x14ac:dyDescent="0.15">
      <c r="C56"/>
      <c r="D56" s="55" t="s">
        <v>66</v>
      </c>
      <c r="E56" s="36"/>
      <c r="F56" s="36"/>
    </row>
    <row r="57" spans="3:6" ht="13.5" x14ac:dyDescent="0.15">
      <c r="C57"/>
      <c r="D57" s="36" t="s">
        <v>42</v>
      </c>
      <c r="E57" s="36"/>
      <c r="F57" s="36"/>
    </row>
    <row r="58" spans="3:6" ht="13.5" x14ac:dyDescent="0.15">
      <c r="C58"/>
      <c r="D58" s="36" t="s">
        <v>43</v>
      </c>
      <c r="E58" s="36"/>
      <c r="F58"/>
    </row>
    <row r="59" spans="3:6" ht="13.5" x14ac:dyDescent="0.15">
      <c r="C59"/>
      <c r="D59" s="36" t="s">
        <v>44</v>
      </c>
      <c r="E59" s="36"/>
      <c r="F59"/>
    </row>
    <row r="60" spans="3:6" ht="13.5" x14ac:dyDescent="0.15">
      <c r="C60"/>
      <c r="D60" s="36" t="s">
        <v>45</v>
      </c>
      <c r="E60" s="36"/>
      <c r="F60" s="36"/>
    </row>
    <row r="61" spans="3:6" ht="13.5" x14ac:dyDescent="0.15">
      <c r="C61"/>
      <c r="D61" s="36" t="s">
        <v>35</v>
      </c>
      <c r="E61" s="36"/>
      <c r="F61" s="36"/>
    </row>
    <row r="62" spans="3:6" ht="13.5" x14ac:dyDescent="0.15">
      <c r="C62"/>
      <c r="D62" s="37" t="s">
        <v>46</v>
      </c>
      <c r="E62"/>
      <c r="F62" s="37"/>
    </row>
    <row r="63" spans="3:6" ht="13.5" x14ac:dyDescent="0.15">
      <c r="C63"/>
      <c r="D63" s="36" t="s">
        <v>47</v>
      </c>
      <c r="E63"/>
    </row>
    <row r="64" spans="3:6" ht="13.5" x14ac:dyDescent="0.15">
      <c r="C64"/>
      <c r="D64" s="36" t="s">
        <v>48</v>
      </c>
      <c r="E64" s="36"/>
    </row>
    <row r="65" spans="4:4" ht="13.5" x14ac:dyDescent="0.15">
      <c r="D65" s="36" t="s">
        <v>49</v>
      </c>
    </row>
  </sheetData>
  <sheetProtection formatCells="0" formatColumns="0" formatRows="0" insertColumns="0" insertRows="0" insertHyperlinks="0" deleteColumns="0" deleteRows="0" sort="0" autoFilter="0" pivotTables="0"/>
  <mergeCells count="119">
    <mergeCell ref="K19:Y19"/>
    <mergeCell ref="E35:F37"/>
    <mergeCell ref="H35:H37"/>
    <mergeCell ref="K35:Y35"/>
    <mergeCell ref="B41:F41"/>
    <mergeCell ref="B35:B40"/>
    <mergeCell ref="C38:D40"/>
    <mergeCell ref="M38:W38"/>
    <mergeCell ref="W40:Y40"/>
    <mergeCell ref="J40:V40"/>
    <mergeCell ref="J39:N39"/>
    <mergeCell ref="O39:P39"/>
    <mergeCell ref="K36:Y36"/>
    <mergeCell ref="E38:F40"/>
    <mergeCell ref="C35:D37"/>
    <mergeCell ref="H38:H40"/>
    <mergeCell ref="J38:L38"/>
    <mergeCell ref="P37:Y37"/>
    <mergeCell ref="B20:B34"/>
    <mergeCell ref="C20:D22"/>
    <mergeCell ref="E20:F22"/>
    <mergeCell ref="H20:H22"/>
    <mergeCell ref="K20:Y20"/>
    <mergeCell ref="B8:B19"/>
    <mergeCell ref="K37:N37"/>
    <mergeCell ref="P34:Y34"/>
    <mergeCell ref="AB30:AD30"/>
    <mergeCell ref="AE30:AG30"/>
    <mergeCell ref="AE32:AG34"/>
    <mergeCell ref="AH30:AJ30"/>
    <mergeCell ref="J31:V31"/>
    <mergeCell ref="W31:Y31"/>
    <mergeCell ref="AB31:AD31"/>
    <mergeCell ref="AE31:AG31"/>
    <mergeCell ref="AH31:AJ31"/>
    <mergeCell ref="AA32:AA34"/>
    <mergeCell ref="AB32:AD34"/>
    <mergeCell ref="K26:Y26"/>
    <mergeCell ref="AA26:AA28"/>
    <mergeCell ref="AB26:AD28"/>
    <mergeCell ref="AE26:AG28"/>
    <mergeCell ref="AH26:AJ28"/>
    <mergeCell ref="K27:Y27"/>
    <mergeCell ref="K28:N28"/>
    <mergeCell ref="P28:Y28"/>
    <mergeCell ref="AE35:AG35"/>
    <mergeCell ref="AH35:AJ35"/>
    <mergeCell ref="AB35:AD35"/>
    <mergeCell ref="AH32:AJ34"/>
    <mergeCell ref="AA20:AA22"/>
    <mergeCell ref="AB20:AD22"/>
    <mergeCell ref="AE20:AG22"/>
    <mergeCell ref="AH20:AJ22"/>
    <mergeCell ref="K21:Y21"/>
    <mergeCell ref="K22:N22"/>
    <mergeCell ref="P22:Y22"/>
    <mergeCell ref="C23:D25"/>
    <mergeCell ref="E23:F25"/>
    <mergeCell ref="H23:H25"/>
    <mergeCell ref="J23:L23"/>
    <mergeCell ref="M23:W23"/>
    <mergeCell ref="AB23:AC23"/>
    <mergeCell ref="AE23:AF23"/>
    <mergeCell ref="AH23:AI23"/>
    <mergeCell ref="J24:N24"/>
    <mergeCell ref="AA24:AA25"/>
    <mergeCell ref="AB24:AD25"/>
    <mergeCell ref="AE24:AG25"/>
    <mergeCell ref="AH24:AJ25"/>
    <mergeCell ref="J25:V25"/>
    <mergeCell ref="W25:Y25"/>
    <mergeCell ref="L2:Y4"/>
    <mergeCell ref="J5:Y5"/>
    <mergeCell ref="C7:F7"/>
    <mergeCell ref="I7:Y7"/>
    <mergeCell ref="O24:P24"/>
    <mergeCell ref="E29:F31"/>
    <mergeCell ref="H29:H31"/>
    <mergeCell ref="L29:M29"/>
    <mergeCell ref="Q29:R29"/>
    <mergeCell ref="V29:W29"/>
    <mergeCell ref="J30:O30"/>
    <mergeCell ref="P30:R30"/>
    <mergeCell ref="U30:Y30"/>
    <mergeCell ref="H17:H19"/>
    <mergeCell ref="E11:F13"/>
    <mergeCell ref="H11:H13"/>
    <mergeCell ref="K11:Y11"/>
    <mergeCell ref="K12:Y12"/>
    <mergeCell ref="P13:Y13"/>
    <mergeCell ref="C14:D16"/>
    <mergeCell ref="E14:F16"/>
    <mergeCell ref="H14:H16"/>
    <mergeCell ref="K14:Y14"/>
    <mergeCell ref="K15:Y15"/>
    <mergeCell ref="K17:Y17"/>
    <mergeCell ref="K18:Y18"/>
    <mergeCell ref="C17:D19"/>
    <mergeCell ref="E17:F19"/>
    <mergeCell ref="C26:D34"/>
    <mergeCell ref="K13:O13"/>
    <mergeCell ref="K16:M16"/>
    <mergeCell ref="K32:Y32"/>
    <mergeCell ref="K33:Y33"/>
    <mergeCell ref="K34:O34"/>
    <mergeCell ref="E32:F34"/>
    <mergeCell ref="H32:H34"/>
    <mergeCell ref="C8:D13"/>
    <mergeCell ref="E8:F10"/>
    <mergeCell ref="H8:H10"/>
    <mergeCell ref="L8:M8"/>
    <mergeCell ref="Q8:R8"/>
    <mergeCell ref="V8:W8"/>
    <mergeCell ref="J9:O9"/>
    <mergeCell ref="P9:R9"/>
    <mergeCell ref="J10:V10"/>
    <mergeCell ref="W10:Y10"/>
    <mergeCell ref="E26:F28"/>
    <mergeCell ref="H26:H28"/>
  </mergeCells>
  <phoneticPr fontId="3"/>
  <conditionalFormatting sqref="AB20 AE20 AH20 AD23:AJ23 AB23:AB24 AE24 AH24 AB26 AE26 AH26 AB29:AJ29 AB31 AE31 AH31 AB35 AE35 AH35">
    <cfRule type="expression" dxfId="1" priority="2" stopIfTrue="1">
      <formula>#REF!&lt;$Z$46</formula>
    </cfRule>
  </conditionalFormatting>
  <conditionalFormatting sqref="AB16:AJ19">
    <cfRule type="expression" dxfId="0" priority="1" stopIfTrue="1">
      <formula>#REF!&lt;$Z$50</formula>
    </cfRule>
  </conditionalFormatting>
  <dataValidations count="6">
    <dataValidation type="list" allowBlank="1" showInputMessage="1" sqref="M23:W23 M38:W38" xr:uid="{00000000-0002-0000-0200-000000000000}">
      <formula1>$D$47:$D$62</formula1>
    </dataValidation>
    <dataValidation type="list" allowBlank="1" showInputMessage="1" showErrorMessage="1" sqref="AB26:AJ28" xr:uid="{00000000-0002-0000-0200-000002000000}">
      <formula1>"６,３,０"</formula1>
    </dataValidation>
    <dataValidation type="list" allowBlank="1" showInputMessage="1" showErrorMessage="1" sqref="AB20:AJ22" xr:uid="{00000000-0002-0000-0200-000003000000}">
      <formula1>"３,１．５,０"</formula1>
    </dataValidation>
    <dataValidation type="custom" allowBlank="1" showInputMessage="1" showErrorMessage="1" prompt="少数第１位まで入力" sqref="O39:P39 O24:P24" xr:uid="{00000000-0002-0000-0200-000004000000}">
      <formula1>O24-ROUNDDOWN(O24,1)=0</formula1>
    </dataValidation>
    <dataValidation type="custom" allowBlank="1" showInputMessage="1" showErrorMessage="1" prompt="少数第１位まで入力_x000a_成績点がない場合「65」を入力" sqref="V29:W29 AB29:AJ29 L8:M8 V8:W8 Q8:R8 L29:M29 Q29:R29" xr:uid="{00000000-0002-0000-0200-000005000000}">
      <formula1>L8-ROUNDDOWN(L8,1)=0</formula1>
    </dataValidation>
    <dataValidation type="list" allowBlank="1" showInputMessage="1" showErrorMessage="1" sqref="AB32:AJ34" xr:uid="{CCE240F6-0603-4530-80E4-8C4281AA8405}">
      <formula1>"３,1.5,０"</formula1>
    </dataValidation>
  </dataValidations>
  <printOptions horizontalCentered="1"/>
  <pageMargins left="0.78740157480314965" right="0.19685039370078741" top="0.39370078740157483" bottom="0.19685039370078741" header="0.51181102362204722" footer="0.51181102362204722"/>
  <pageSetup paperSize="9" scale="8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13</xdr:row>
                    <xdr:rowOff>0</xdr:rowOff>
                  </from>
                  <to>
                    <xdr:col>10</xdr:col>
                    <xdr:colOff>104775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Option Button 2">
              <controlPr defaultSize="0" autoFill="0" autoLine="0" autoPict="0">
                <anchor moveWithCells="1">
                  <from>
                    <xdr:col>8</xdr:col>
                    <xdr:colOff>104775</xdr:colOff>
                    <xdr:row>14</xdr:row>
                    <xdr:rowOff>0</xdr:rowOff>
                  </from>
                  <to>
                    <xdr:col>10</xdr:col>
                    <xdr:colOff>104775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Option Button 3">
              <controlPr defaultSize="0" autoFill="0" autoLine="0" autoPict="0">
                <anchor moveWithCells="1">
                  <from>
                    <xdr:col>8</xdr:col>
                    <xdr:colOff>104775</xdr:colOff>
                    <xdr:row>15</xdr:row>
                    <xdr:rowOff>0</xdr:rowOff>
                  </from>
                  <to>
                    <xdr:col>10</xdr:col>
                    <xdr:colOff>104775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Group Box 4">
              <controlPr defaultSize="0" autoFill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25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Option Button 5">
              <controlPr defaultSize="0" autoFill="0" autoLine="0" autoPict="0">
                <anchor moveWithCells="1">
                  <from>
                    <xdr:col>8</xdr:col>
                    <xdr:colOff>104775</xdr:colOff>
                    <xdr:row>10</xdr:row>
                    <xdr:rowOff>0</xdr:rowOff>
                  </from>
                  <to>
                    <xdr:col>10</xdr:col>
                    <xdr:colOff>104775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Option Button 6">
              <controlPr defaultSize="0" autoFill="0" autoLine="0" autoPict="0">
                <anchor moveWithCells="1">
                  <from>
                    <xdr:col>8</xdr:col>
                    <xdr:colOff>104775</xdr:colOff>
                    <xdr:row>11</xdr:row>
                    <xdr:rowOff>0</xdr:rowOff>
                  </from>
                  <to>
                    <xdr:col>10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Option Button 7">
              <controlPr defaultSize="0" autoFill="0" autoLine="0" autoPict="0">
                <anchor moveWithCells="1">
                  <from>
                    <xdr:col>8</xdr:col>
                    <xdr:colOff>104775</xdr:colOff>
                    <xdr:row>12</xdr:row>
                    <xdr:rowOff>0</xdr:rowOff>
                  </from>
                  <to>
                    <xdr:col>10</xdr:col>
                    <xdr:colOff>104775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Group Box 8">
              <controlPr defaultSize="0" autoFill="0" autoPict="0">
                <anchor moveWithCells="1">
                  <from>
                    <xdr:col>8</xdr:col>
                    <xdr:colOff>0</xdr:colOff>
                    <xdr:row>10</xdr:row>
                    <xdr:rowOff>0</xdr:rowOff>
                  </from>
                  <to>
                    <xdr:col>25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Option Button 9">
              <controlPr defaultSize="0" autoFill="0" autoLine="0" autoPict="0">
                <anchor moveWithCells="1">
                  <from>
                    <xdr:col>8</xdr:col>
                    <xdr:colOff>104775</xdr:colOff>
                    <xdr:row>19</xdr:row>
                    <xdr:rowOff>0</xdr:rowOff>
                  </from>
                  <to>
                    <xdr:col>10</xdr:col>
                    <xdr:colOff>104775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Option Button 10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0</xdr:rowOff>
                  </from>
                  <to>
                    <xdr:col>10</xdr:col>
                    <xdr:colOff>104775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Option Button 11">
              <controlPr defaultSize="0" autoFill="0" autoLine="0" autoPict="0">
                <anchor moveWithCells="1">
                  <from>
                    <xdr:col>8</xdr:col>
                    <xdr:colOff>104775</xdr:colOff>
                    <xdr:row>21</xdr:row>
                    <xdr:rowOff>0</xdr:rowOff>
                  </from>
                  <to>
                    <xdr:col>10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Group Box 12">
              <controlPr defaultSize="0" autoFill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25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Option Button 13">
              <controlPr defaultSize="0" autoFill="0" autoLine="0" autoPict="0">
                <anchor moveWithCells="1">
                  <from>
                    <xdr:col>8</xdr:col>
                    <xdr:colOff>104775</xdr:colOff>
                    <xdr:row>25</xdr:row>
                    <xdr:rowOff>0</xdr:rowOff>
                  </from>
                  <to>
                    <xdr:col>10</xdr:col>
                    <xdr:colOff>104775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Option Button 14">
              <controlPr defaultSize="0" autoFill="0" autoLine="0" autoPict="0">
                <anchor moveWithCells="1">
                  <from>
                    <xdr:col>8</xdr:col>
                    <xdr:colOff>104775</xdr:colOff>
                    <xdr:row>26</xdr:row>
                    <xdr:rowOff>0</xdr:rowOff>
                  </from>
                  <to>
                    <xdr:col>10</xdr:col>
                    <xdr:colOff>104775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Option Button 15">
              <controlPr defaultSize="0" autoFill="0" autoLine="0" autoPict="0">
                <anchor moveWithCells="1">
                  <from>
                    <xdr:col>8</xdr:col>
                    <xdr:colOff>104775</xdr:colOff>
                    <xdr:row>27</xdr:row>
                    <xdr:rowOff>0</xdr:rowOff>
                  </from>
                  <to>
                    <xdr:col>10</xdr:col>
                    <xdr:colOff>104775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Group Box 16">
              <controlPr defaultSize="0" autoFill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25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Option Button 17">
              <controlPr defaultSize="0" autoFill="0" autoLine="0" autoPict="0">
                <anchor moveWithCells="1">
                  <from>
                    <xdr:col>8</xdr:col>
                    <xdr:colOff>104775</xdr:colOff>
                    <xdr:row>31</xdr:row>
                    <xdr:rowOff>0</xdr:rowOff>
                  </from>
                  <to>
                    <xdr:col>10</xdr:col>
                    <xdr:colOff>104775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Option Button 18">
              <controlPr defaultSize="0" autoFill="0" autoLine="0" autoPict="0">
                <anchor moveWithCells="1">
                  <from>
                    <xdr:col>8</xdr:col>
                    <xdr:colOff>104775</xdr:colOff>
                    <xdr:row>32</xdr:row>
                    <xdr:rowOff>0</xdr:rowOff>
                  </from>
                  <to>
                    <xdr:col>10</xdr:col>
                    <xdr:colOff>104775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Option Button 20">
              <controlPr defaultSize="0" autoFill="0" autoLine="0" autoPict="0">
                <anchor moveWithCells="1">
                  <from>
                    <xdr:col>8</xdr:col>
                    <xdr:colOff>104775</xdr:colOff>
                    <xdr:row>33</xdr:row>
                    <xdr:rowOff>0</xdr:rowOff>
                  </from>
                  <to>
                    <xdr:col>10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Option Button 21">
              <controlPr defaultSize="0" autoFill="0" autoLine="0" autoPict="0">
                <anchor moveWithCells="1">
                  <from>
                    <xdr:col>8</xdr:col>
                    <xdr:colOff>104775</xdr:colOff>
                    <xdr:row>34</xdr:row>
                    <xdr:rowOff>0</xdr:rowOff>
                  </from>
                  <to>
                    <xdr:col>10</xdr:col>
                    <xdr:colOff>104775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Option Button 22">
              <controlPr defaultSize="0" autoFill="0" autoLine="0" autoPict="0">
                <anchor moveWithCells="1">
                  <from>
                    <xdr:col>8</xdr:col>
                    <xdr:colOff>104775</xdr:colOff>
                    <xdr:row>35</xdr:row>
                    <xdr:rowOff>0</xdr:rowOff>
                  </from>
                  <to>
                    <xdr:col>10</xdr:col>
                    <xdr:colOff>104775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Option Button 23">
              <controlPr defaultSize="0" autoFill="0" autoLine="0" autoPict="0">
                <anchor moveWithCells="1">
                  <from>
                    <xdr:col>8</xdr:col>
                    <xdr:colOff>104775</xdr:colOff>
                    <xdr:row>36</xdr:row>
                    <xdr:rowOff>0</xdr:rowOff>
                  </from>
                  <to>
                    <xdr:col>10</xdr:col>
                    <xdr:colOff>104775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Group Box 24">
              <controlPr defaultSize="0" autoFill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25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7" name="Group Box 30">
              <controlPr defaultSize="0" autoFill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25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8" name="Option Button 38">
              <controlPr defaultSize="0" autoFill="0" autoLine="0" autoPict="0">
                <anchor moveWithCells="1">
                  <from>
                    <xdr:col>8</xdr:col>
                    <xdr:colOff>114300</xdr:colOff>
                    <xdr:row>16</xdr:row>
                    <xdr:rowOff>0</xdr:rowOff>
                  </from>
                  <to>
                    <xdr:col>10</xdr:col>
                    <xdr:colOff>114300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9" name="Option Button 39">
              <controlPr defaultSize="0" autoFill="0" autoLine="0" autoPict="0">
                <anchor moveWithCells="1">
                  <from>
                    <xdr:col>8</xdr:col>
                    <xdr:colOff>114300</xdr:colOff>
                    <xdr:row>17</xdr:row>
                    <xdr:rowOff>0</xdr:rowOff>
                  </from>
                  <to>
                    <xdr:col>10</xdr:col>
                    <xdr:colOff>114300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0" name="Option Button 40">
              <controlPr defaultSize="0" autoFill="0" autoLine="0" autoPict="0">
                <anchor moveWithCells="1">
                  <from>
                    <xdr:col>8</xdr:col>
                    <xdr:colOff>114300</xdr:colOff>
                    <xdr:row>18</xdr:row>
                    <xdr:rowOff>0</xdr:rowOff>
                  </from>
                  <to>
                    <xdr:col>10</xdr:col>
                    <xdr:colOff>114300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特別簡易型2-3</vt:lpstr>
      <vt:lpstr>'特別簡易型2-3'!Print_Area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j-yamaguchi2</dc:creator>
  <cp:lastModifiedBy>西村 太輔</cp:lastModifiedBy>
  <cp:lastPrinted>2023-05-30T05:33:08Z</cp:lastPrinted>
  <dcterms:created xsi:type="dcterms:W3CDTF">2013-02-01T09:56:49Z</dcterms:created>
  <dcterms:modified xsi:type="dcterms:W3CDTF">2025-06-04T12:45:46Z</dcterms:modified>
</cp:coreProperties>
</file>